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activeTab="1"/>
  </bookViews>
  <sheets>
    <sheet name="Answer Report 1" sheetId="4" r:id="rId1"/>
    <sheet name="Sheet1" sheetId="1" r:id="rId2"/>
    <sheet name="Sheet2" sheetId="2" r:id="rId3"/>
    <sheet name="Sheet3" sheetId="3" r:id="rId4"/>
  </sheets>
  <definedNames>
    <definedName name="solver_adj" localSheetId="1" hidden="1">Sheet1!$D$3:$E$3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Sheet1!$D$3</definedName>
    <definedName name="solver_lhs2" localSheetId="1" hidden="1">Sheet1!$E$3</definedName>
    <definedName name="solver_lhs3" localSheetId="1" hidden="1">Sheet1!$D$3</definedName>
    <definedName name="solver_lhs4" localSheetId="1" hidden="1">Sheet1!$E$3</definedName>
    <definedName name="solver_lhs5" localSheetId="1" hidden="1">Sheet1!$D$3</definedName>
    <definedName name="solver_lhs6" localSheetId="1" hidden="1">Sheet1!$E$3</definedName>
    <definedName name="solver_lhs7" localSheetId="1" hidden="1">Sheet1!$I$8</definedName>
    <definedName name="solver_lhs8" localSheetId="1" hidden="1">Sheet1!$I$7</definedName>
    <definedName name="solver_lin" localSheetId="1" hidden="1">2</definedName>
    <definedName name="solver_neg" localSheetId="1" hidden="1">2</definedName>
    <definedName name="solver_num" localSheetId="1" hidden="1">8</definedName>
    <definedName name="solver_nwt" localSheetId="1" hidden="1">1</definedName>
    <definedName name="solver_opt" localSheetId="1" hidden="1">Sheet1!$I$6</definedName>
    <definedName name="solver_pre" localSheetId="1" hidden="1">0.000001</definedName>
    <definedName name="solver_rel1" localSheetId="1" hidden="1">1</definedName>
    <definedName name="solver_rel2" localSheetId="1" hidden="1">1</definedName>
    <definedName name="solver_rel3" localSheetId="1" hidden="1">3</definedName>
    <definedName name="solver_rel4" localSheetId="1" hidden="1">3</definedName>
    <definedName name="solver_rel5" localSheetId="1" hidden="1">1</definedName>
    <definedName name="solver_rel6" localSheetId="1" hidden="1">1</definedName>
    <definedName name="solver_rel7" localSheetId="1" hidden="1">1</definedName>
    <definedName name="solver_rel8" localSheetId="1" hidden="1">1</definedName>
    <definedName name="solver_rhs1" localSheetId="1" hidden="1">Sheet1!$C$15</definedName>
    <definedName name="solver_rhs2" localSheetId="1" hidden="1">Sheet1!$D$15</definedName>
    <definedName name="solver_rhs3" localSheetId="1" hidden="1">Sheet1!$E$15</definedName>
    <definedName name="solver_rhs4" localSheetId="1" hidden="1">Sheet1!$F$15</definedName>
    <definedName name="solver_rhs5" localSheetId="1" hidden="1">Sheet1!$E$7*Sheet1!$E$3</definedName>
    <definedName name="solver_rhs6" localSheetId="1" hidden="1">Sheet1!$D$7*Sheet1!$D$3</definedName>
    <definedName name="solver_rhs7" localSheetId="1" hidden="1">Sheet1!$I$3</definedName>
    <definedName name="solver_rhs8" localSheetId="1" hidden="1">Sheet1!$I$2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I8" i="1"/>
  <c r="I7"/>
  <c r="I6"/>
  <c r="J16"/>
  <c r="J17"/>
  <c r="J18"/>
  <c r="J19"/>
  <c r="J20"/>
  <c r="J21"/>
  <c r="J22"/>
  <c r="J23"/>
  <c r="J24"/>
  <c r="J25"/>
  <c r="J26"/>
  <c r="J27"/>
  <c r="J28"/>
  <c r="J15"/>
  <c r="I16"/>
  <c r="I17"/>
  <c r="I18"/>
  <c r="I19"/>
  <c r="I20"/>
  <c r="I21"/>
  <c r="I22"/>
  <c r="I23"/>
  <c r="I24"/>
  <c r="I25"/>
  <c r="I26"/>
  <c r="I27"/>
  <c r="I28"/>
  <c r="I15"/>
  <c r="H16"/>
  <c r="H17"/>
  <c r="H18"/>
  <c r="H19"/>
  <c r="H20"/>
  <c r="H21"/>
  <c r="H22"/>
  <c r="H23"/>
  <c r="H24"/>
  <c r="H25"/>
  <c r="H26"/>
  <c r="H27"/>
  <c r="H28"/>
  <c r="G15"/>
  <c r="H15"/>
  <c r="G16"/>
  <c r="G17"/>
  <c r="G18"/>
  <c r="G19"/>
  <c r="G20"/>
  <c r="G21"/>
  <c r="G22"/>
  <c r="G23"/>
  <c r="G24"/>
  <c r="G25"/>
  <c r="G26"/>
  <c r="G27"/>
  <c r="G28"/>
  <c r="F16"/>
  <c r="F17"/>
  <c r="F18"/>
  <c r="F19"/>
  <c r="F20"/>
  <c r="F21"/>
  <c r="F22"/>
  <c r="F23"/>
  <c r="F24"/>
  <c r="F25"/>
  <c r="F26"/>
  <c r="F27"/>
  <c r="F28"/>
  <c r="F15"/>
  <c r="E16"/>
  <c r="E17"/>
  <c r="E18"/>
  <c r="E19"/>
  <c r="E20"/>
  <c r="E21"/>
  <c r="E22"/>
  <c r="E23"/>
  <c r="E24"/>
  <c r="E25"/>
  <c r="E26"/>
  <c r="E27"/>
  <c r="E28"/>
  <c r="E15"/>
  <c r="D16"/>
  <c r="D17"/>
  <c r="D18"/>
  <c r="D19"/>
  <c r="D20"/>
  <c r="D21"/>
  <c r="D22"/>
  <c r="D23"/>
  <c r="D24"/>
  <c r="D25"/>
  <c r="D26"/>
  <c r="D27"/>
  <c r="D28"/>
  <c r="D15"/>
  <c r="C16"/>
  <c r="C17"/>
  <c r="C18"/>
  <c r="C19"/>
  <c r="C20"/>
  <c r="C21"/>
  <c r="C22"/>
  <c r="C23"/>
  <c r="C24"/>
  <c r="C25"/>
  <c r="C26"/>
  <c r="C27"/>
  <c r="C28"/>
  <c r="C15"/>
</calcChain>
</file>

<file path=xl/sharedStrings.xml><?xml version="1.0" encoding="utf-8"?>
<sst xmlns="http://schemas.openxmlformats.org/spreadsheetml/2006/main" count="95" uniqueCount="65">
  <si>
    <t>Inputs</t>
  </si>
  <si>
    <t>Highland</t>
  </si>
  <si>
    <t>Valley</t>
  </si>
  <si>
    <t>Hectares Conserved</t>
  </si>
  <si>
    <t>Total Plant Species</t>
  </si>
  <si>
    <t>New Species Per Hectare</t>
  </si>
  <si>
    <t>Edge Effects</t>
  </si>
  <si>
    <t>Political Considerations</t>
  </si>
  <si>
    <t>Social Upheaval Per Hectare</t>
  </si>
  <si>
    <t>Cost Per Hectare</t>
  </si>
  <si>
    <t>Other Constraints</t>
  </si>
  <si>
    <t>Maximum Budget</t>
  </si>
  <si>
    <t>Max Social Upheaval Index</t>
  </si>
  <si>
    <t>Outputs</t>
  </si>
  <si>
    <t>Species Saved</t>
  </si>
  <si>
    <t>Actual Social Upheaval</t>
  </si>
  <si>
    <t>Actual Amount of Pickles Spent</t>
  </si>
  <si>
    <t>Axes</t>
  </si>
  <si>
    <t>Upper Limits</t>
  </si>
  <si>
    <t>Valley Max</t>
  </si>
  <si>
    <t>Highland Max</t>
  </si>
  <si>
    <t>H Edge</t>
  </si>
  <si>
    <t>V Edge</t>
  </si>
  <si>
    <t>Political Constraints</t>
  </si>
  <si>
    <t>H &lt; 2*V</t>
  </si>
  <si>
    <t>V &lt; 2*H</t>
  </si>
  <si>
    <t>H Politics</t>
  </si>
  <si>
    <t>V Politics</t>
  </si>
  <si>
    <t>Social</t>
  </si>
  <si>
    <t>5*V+2*H&lt;=400</t>
  </si>
  <si>
    <t>Social Upheaval</t>
  </si>
  <si>
    <t>Budget</t>
  </si>
  <si>
    <t>300*V+200*H&lt;24000</t>
  </si>
  <si>
    <t>Budget Constraint</t>
  </si>
  <si>
    <t>Microsoft Excel 12.0 Answer Report</t>
  </si>
  <si>
    <t>Worksheet: [Book1]Sheet1</t>
  </si>
  <si>
    <t>Report Created: 11/5/2009 12:18:27 PM</t>
  </si>
  <si>
    <t>Target Cell (Max)</t>
  </si>
  <si>
    <t>Cell</t>
  </si>
  <si>
    <t>Name</t>
  </si>
  <si>
    <t>Original Value</t>
  </si>
  <si>
    <t>Final Value</t>
  </si>
  <si>
    <t>Adjustable Cells</t>
  </si>
  <si>
    <t>Constraints</t>
  </si>
  <si>
    <t>Cell Value</t>
  </si>
  <si>
    <t>Formula</t>
  </si>
  <si>
    <t>Status</t>
  </si>
  <si>
    <t>Slack</t>
  </si>
  <si>
    <t>$I$6</t>
  </si>
  <si>
    <t>$D$3</t>
  </si>
  <si>
    <t>Hectares Conserved Highland</t>
  </si>
  <si>
    <t>$E$3</t>
  </si>
  <si>
    <t>Hectares Conserved Valley</t>
  </si>
  <si>
    <t>$D$3&lt;=$E$7*$E$3</t>
  </si>
  <si>
    <t>Not Binding</t>
  </si>
  <si>
    <t>$E$3&lt;=$D$7*$D$3</t>
  </si>
  <si>
    <t>Binding</t>
  </si>
  <si>
    <t>$I$8</t>
  </si>
  <si>
    <t>$I$8&lt;=$I$3</t>
  </si>
  <si>
    <t>$I$7</t>
  </si>
  <si>
    <t>$I$7&lt;=$I$2</t>
  </si>
  <si>
    <t>$D$3&lt;=$C$15</t>
  </si>
  <si>
    <t>$E$3&lt;=$D$15</t>
  </si>
  <si>
    <t>$D$3&gt;=$E$15</t>
  </si>
  <si>
    <t>$E$3&gt;=$F$15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</si>
</sst>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1" xfId="0" applyFill="1" applyBorder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3" xfId="0" applyNumberFormat="1" applyFill="1" applyBorder="1" applyAlignment="1"/>
    <xf numFmtId="0" fontId="0" fillId="0" borderId="4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Sheet1!$D$14</c:f>
              <c:strCache>
                <c:ptCount val="1"/>
                <c:pt idx="0">
                  <c:v>Valley Max</c:v>
                </c:pt>
              </c:strCache>
            </c:strRef>
          </c:tx>
          <c:xVal>
            <c:numRef>
              <c:f>Sheet1!$A$15:$A$28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xVal>
          <c:yVal>
            <c:numRef>
              <c:f>Sheet1!$D$15:$D$28</c:f>
              <c:numCache>
                <c:formatCode>General</c:formatCode>
                <c:ptCount val="14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Sheet1!$C$14</c:f>
              <c:strCache>
                <c:ptCount val="1"/>
                <c:pt idx="0">
                  <c:v>Highland Max</c:v>
                </c:pt>
              </c:strCache>
            </c:strRef>
          </c:tx>
          <c:xVal>
            <c:numRef>
              <c:f>Sheet1!$C$15:$C$28</c:f>
              <c:numCache>
                <c:formatCode>General</c:formatCode>
                <c:ptCount val="14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</c:numCache>
            </c:numRef>
          </c:xVal>
          <c:yVal>
            <c:numRef>
              <c:f>Sheet1!$B$15:$B$28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Sheet1!$E$14</c:f>
              <c:strCache>
                <c:ptCount val="1"/>
                <c:pt idx="0">
                  <c:v>H Edge</c:v>
                </c:pt>
              </c:strCache>
            </c:strRef>
          </c:tx>
          <c:xVal>
            <c:numRef>
              <c:f>Sheet1!$E$15:$E$28</c:f>
              <c:numCache>
                <c:formatCode>General</c:formatCode>
                <c:ptCount val="1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</c:numCache>
            </c:numRef>
          </c:xVal>
          <c:yVal>
            <c:numRef>
              <c:f>Sheet1!$B$15:$B$28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Sheet1!$F$14</c:f>
              <c:strCache>
                <c:ptCount val="1"/>
                <c:pt idx="0">
                  <c:v>V Edge</c:v>
                </c:pt>
              </c:strCache>
            </c:strRef>
          </c:tx>
          <c:xVal>
            <c:numRef>
              <c:f>Sheet1!$A$15:$A$28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xVal>
          <c:yVal>
            <c:numRef>
              <c:f>Sheet1!$F$15:$F$28</c:f>
              <c:numCache>
                <c:formatCode>General</c:formatCode>
                <c:ptCount val="1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Sheet1!$G$14</c:f>
              <c:strCache>
                <c:ptCount val="1"/>
                <c:pt idx="0">
                  <c:v>H Politics</c:v>
                </c:pt>
              </c:strCache>
            </c:strRef>
          </c:tx>
          <c:xVal>
            <c:numRef>
              <c:f>Sheet1!$G$15:$G$28</c:f>
              <c:numCache>
                <c:formatCode>General</c:formatCode>
                <c:ptCount val="14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</c:numCache>
            </c:numRef>
          </c:xVal>
          <c:yVal>
            <c:numRef>
              <c:f>Sheet1!$B$15:$B$28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Sheet1!$H$14</c:f>
              <c:strCache>
                <c:ptCount val="1"/>
                <c:pt idx="0">
                  <c:v>V Politics</c:v>
                </c:pt>
              </c:strCache>
            </c:strRef>
          </c:tx>
          <c:xVal>
            <c:numRef>
              <c:f>Sheet1!$A$15:$A$28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xVal>
          <c:yVal>
            <c:numRef>
              <c:f>Sheet1!$H$15:$H$28</c:f>
              <c:numCache>
                <c:formatCode>General</c:formatCode>
                <c:ptCount val="14"/>
                <c:pt idx="0">
                  <c:v>0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Sheet1!$I$14</c:f>
              <c:strCache>
                <c:ptCount val="1"/>
                <c:pt idx="0">
                  <c:v>Social Upheaval</c:v>
                </c:pt>
              </c:strCache>
            </c:strRef>
          </c:tx>
          <c:xVal>
            <c:numRef>
              <c:f>Sheet1!$I$15:$I$28</c:f>
              <c:numCache>
                <c:formatCode>General</c:formatCode>
                <c:ptCount val="14"/>
                <c:pt idx="0">
                  <c:v>200</c:v>
                </c:pt>
                <c:pt idx="1">
                  <c:v>150</c:v>
                </c:pt>
                <c:pt idx="2">
                  <c:v>100</c:v>
                </c:pt>
                <c:pt idx="3">
                  <c:v>50</c:v>
                </c:pt>
                <c:pt idx="4">
                  <c:v>0</c:v>
                </c:pt>
                <c:pt idx="5">
                  <c:v>-50</c:v>
                </c:pt>
                <c:pt idx="6">
                  <c:v>-100</c:v>
                </c:pt>
                <c:pt idx="7">
                  <c:v>-150</c:v>
                </c:pt>
                <c:pt idx="8">
                  <c:v>-200</c:v>
                </c:pt>
                <c:pt idx="9">
                  <c:v>-250</c:v>
                </c:pt>
                <c:pt idx="10">
                  <c:v>-300</c:v>
                </c:pt>
                <c:pt idx="11">
                  <c:v>-350</c:v>
                </c:pt>
                <c:pt idx="12">
                  <c:v>-400</c:v>
                </c:pt>
                <c:pt idx="13">
                  <c:v>-450</c:v>
                </c:pt>
              </c:numCache>
            </c:numRef>
          </c:xVal>
          <c:yVal>
            <c:numRef>
              <c:f>Sheet1!$B$15:$B$28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Sheet1!$J$14</c:f>
              <c:strCache>
                <c:ptCount val="1"/>
                <c:pt idx="0">
                  <c:v>Budget Constraint</c:v>
                </c:pt>
              </c:strCache>
            </c:strRef>
          </c:tx>
          <c:xVal>
            <c:numRef>
              <c:f>Sheet1!$J$15:$J$28</c:f>
              <c:numCache>
                <c:formatCode>General</c:formatCode>
                <c:ptCount val="14"/>
                <c:pt idx="0">
                  <c:v>120</c:v>
                </c:pt>
                <c:pt idx="1">
                  <c:v>90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  <c:pt idx="5">
                  <c:v>-30</c:v>
                </c:pt>
                <c:pt idx="6">
                  <c:v>-60</c:v>
                </c:pt>
                <c:pt idx="7">
                  <c:v>-90</c:v>
                </c:pt>
                <c:pt idx="8">
                  <c:v>-120</c:v>
                </c:pt>
                <c:pt idx="9">
                  <c:v>-150</c:v>
                </c:pt>
                <c:pt idx="10">
                  <c:v>-180</c:v>
                </c:pt>
                <c:pt idx="11">
                  <c:v>-210</c:v>
                </c:pt>
                <c:pt idx="12">
                  <c:v>-240</c:v>
                </c:pt>
                <c:pt idx="13">
                  <c:v>-270</c:v>
                </c:pt>
              </c:numCache>
            </c:numRef>
          </c:xVal>
          <c:yVal>
            <c:numRef>
              <c:f>Sheet1!$B$15:$B$28</c:f>
              <c:numCache>
                <c:formatCode>General</c:formatCode>
                <c:ptCount val="14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</c:numCache>
            </c:numRef>
          </c:yVal>
          <c:smooth val="1"/>
        </c:ser>
        <c:axId val="69018752"/>
        <c:axId val="68253952"/>
      </c:scatterChart>
      <c:valAx>
        <c:axId val="69018752"/>
        <c:scaling>
          <c:orientation val="minMax"/>
          <c:max val="1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Highland Hectares</a:t>
                </a:r>
              </a:p>
            </c:rich>
          </c:tx>
          <c:layout/>
        </c:title>
        <c:numFmt formatCode="General" sourceLinked="1"/>
        <c:tickLblPos val="nextTo"/>
        <c:crossAx val="68253952"/>
        <c:crosses val="autoZero"/>
        <c:crossBetween val="midCat"/>
      </c:valAx>
      <c:valAx>
        <c:axId val="68253952"/>
        <c:scaling>
          <c:orientation val="minMax"/>
          <c:max val="1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Valley Hectares</a:t>
                </a:r>
              </a:p>
            </c:rich>
          </c:tx>
          <c:layout/>
        </c:title>
        <c:numFmt formatCode="General" sourceLinked="1"/>
        <c:tickLblPos val="nextTo"/>
        <c:crossAx val="69018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183509041947563"/>
          <c:y val="1.9667284242984983E-2"/>
          <c:w val="0.32404183359256367"/>
          <c:h val="0.93205684844494685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771074</xdr:colOff>
      <xdr:row>14</xdr:row>
      <xdr:rowOff>170089</xdr:rowOff>
    </xdr:from>
    <xdr:to>
      <xdr:col>13</xdr:col>
      <xdr:colOff>56699</xdr:colOff>
      <xdr:row>28</xdr:row>
      <xdr:rowOff>102053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opLeftCell="A4" workbookViewId="0"/>
  </sheetViews>
  <sheetFormatPr defaultRowHeight="15"/>
  <cols>
    <col min="1" max="1" width="2.28515625" customWidth="1"/>
    <col min="2" max="2" width="5.28515625" bestFit="1" customWidth="1"/>
    <col min="3" max="3" width="29.140625" bestFit="1" customWidth="1"/>
    <col min="4" max="4" width="13.7109375" bestFit="1" customWidth="1"/>
    <col min="5" max="5" width="16.7109375" bestFit="1" customWidth="1"/>
    <col min="6" max="6" width="11.42578125" bestFit="1" customWidth="1"/>
    <col min="7" max="7" width="5.42578125" customWidth="1"/>
  </cols>
  <sheetData>
    <row r="1" spans="1:5">
      <c r="A1" s="5" t="s">
        <v>34</v>
      </c>
    </row>
    <row r="2" spans="1:5">
      <c r="A2" s="5" t="s">
        <v>35</v>
      </c>
    </row>
    <row r="3" spans="1:5">
      <c r="A3" s="5" t="s">
        <v>36</v>
      </c>
    </row>
    <row r="6" spans="1:5" ht="15.75" thickBot="1">
      <c r="A6" t="s">
        <v>37</v>
      </c>
    </row>
    <row r="7" spans="1:5" ht="15.75" thickBot="1">
      <c r="B7" s="17" t="s">
        <v>38</v>
      </c>
      <c r="C7" s="17" t="s">
        <v>39</v>
      </c>
      <c r="D7" s="17" t="s">
        <v>40</v>
      </c>
      <c r="E7" s="17" t="s">
        <v>41</v>
      </c>
    </row>
    <row r="8" spans="1:5" ht="15.75" thickBot="1">
      <c r="B8" s="16" t="s">
        <v>48</v>
      </c>
      <c r="C8" s="16" t="s">
        <v>14</v>
      </c>
      <c r="D8" s="19">
        <v>350</v>
      </c>
      <c r="E8" s="19">
        <v>390</v>
      </c>
    </row>
    <row r="11" spans="1:5" ht="15.75" thickBot="1">
      <c r="A11" t="s">
        <v>42</v>
      </c>
    </row>
    <row r="12" spans="1:5" ht="15.75" thickBot="1">
      <c r="B12" s="17" t="s">
        <v>38</v>
      </c>
      <c r="C12" s="17" t="s">
        <v>39</v>
      </c>
      <c r="D12" s="17" t="s">
        <v>40</v>
      </c>
      <c r="E12" s="17" t="s">
        <v>41</v>
      </c>
    </row>
    <row r="13" spans="1:5">
      <c r="B13" s="18" t="s">
        <v>49</v>
      </c>
      <c r="C13" s="18" t="s">
        <v>50</v>
      </c>
      <c r="D13" s="20">
        <v>50</v>
      </c>
      <c r="E13" s="20">
        <v>29.999999999999996</v>
      </c>
    </row>
    <row r="14" spans="1:5" ht="15.75" thickBot="1">
      <c r="B14" s="16" t="s">
        <v>51</v>
      </c>
      <c r="C14" s="16" t="s">
        <v>52</v>
      </c>
      <c r="D14" s="19">
        <v>40</v>
      </c>
      <c r="E14" s="19">
        <v>60</v>
      </c>
    </row>
    <row r="17" spans="1:7" ht="15.75" thickBot="1">
      <c r="A17" t="s">
        <v>43</v>
      </c>
    </row>
    <row r="18" spans="1:7" ht="15.75" thickBot="1">
      <c r="B18" s="17" t="s">
        <v>38</v>
      </c>
      <c r="C18" s="17" t="s">
        <v>39</v>
      </c>
      <c r="D18" s="17" t="s">
        <v>44</v>
      </c>
      <c r="E18" s="17" t="s">
        <v>45</v>
      </c>
      <c r="F18" s="17" t="s">
        <v>46</v>
      </c>
      <c r="G18" s="17" t="s">
        <v>47</v>
      </c>
    </row>
    <row r="19" spans="1:7">
      <c r="B19" s="18" t="s">
        <v>49</v>
      </c>
      <c r="C19" s="18" t="s">
        <v>50</v>
      </c>
      <c r="D19" s="20">
        <v>29.999999999999996</v>
      </c>
      <c r="E19" s="18" t="s">
        <v>53</v>
      </c>
      <c r="F19" s="18" t="s">
        <v>54</v>
      </c>
      <c r="G19" s="18">
        <v>90</v>
      </c>
    </row>
    <row r="20" spans="1:7">
      <c r="B20" s="18" t="s">
        <v>51</v>
      </c>
      <c r="C20" s="18" t="s">
        <v>52</v>
      </c>
      <c r="D20" s="20">
        <v>60</v>
      </c>
      <c r="E20" s="18" t="s">
        <v>55</v>
      </c>
      <c r="F20" s="18" t="s">
        <v>56</v>
      </c>
      <c r="G20" s="18">
        <v>0</v>
      </c>
    </row>
    <row r="21" spans="1:7">
      <c r="B21" s="18" t="s">
        <v>57</v>
      </c>
      <c r="C21" s="18" t="s">
        <v>15</v>
      </c>
      <c r="D21" s="20">
        <v>360</v>
      </c>
      <c r="E21" s="18" t="s">
        <v>58</v>
      </c>
      <c r="F21" s="18" t="s">
        <v>54</v>
      </c>
      <c r="G21" s="18">
        <v>40</v>
      </c>
    </row>
    <row r="22" spans="1:7">
      <c r="B22" s="18" t="s">
        <v>59</v>
      </c>
      <c r="C22" s="18" t="s">
        <v>16</v>
      </c>
      <c r="D22" s="20">
        <v>24000</v>
      </c>
      <c r="E22" s="18" t="s">
        <v>60</v>
      </c>
      <c r="F22" s="18" t="s">
        <v>56</v>
      </c>
      <c r="G22" s="18">
        <v>0</v>
      </c>
    </row>
    <row r="23" spans="1:7">
      <c r="B23" s="18" t="s">
        <v>49</v>
      </c>
      <c r="C23" s="18" t="s">
        <v>50</v>
      </c>
      <c r="D23" s="20">
        <v>29.999999999999996</v>
      </c>
      <c r="E23" s="18" t="s">
        <v>61</v>
      </c>
      <c r="F23" s="18" t="s">
        <v>54</v>
      </c>
      <c r="G23" s="18">
        <v>50</v>
      </c>
    </row>
    <row r="24" spans="1:7">
      <c r="B24" s="18" t="s">
        <v>51</v>
      </c>
      <c r="C24" s="18" t="s">
        <v>52</v>
      </c>
      <c r="D24" s="20">
        <v>60</v>
      </c>
      <c r="E24" s="18" t="s">
        <v>62</v>
      </c>
      <c r="F24" s="18" t="s">
        <v>54</v>
      </c>
      <c r="G24" s="18">
        <v>10</v>
      </c>
    </row>
    <row r="25" spans="1:7">
      <c r="B25" s="18" t="s">
        <v>49</v>
      </c>
      <c r="C25" s="18" t="s">
        <v>50</v>
      </c>
      <c r="D25" s="20">
        <v>29.999999999999996</v>
      </c>
      <c r="E25" s="18" t="s">
        <v>63</v>
      </c>
      <c r="F25" s="18" t="s">
        <v>54</v>
      </c>
      <c r="G25" s="20">
        <v>4.9999999999999964</v>
      </c>
    </row>
    <row r="26" spans="1:7" ht="15.75" thickBot="1">
      <c r="B26" s="16" t="s">
        <v>51</v>
      </c>
      <c r="C26" s="16" t="s">
        <v>52</v>
      </c>
      <c r="D26" s="19">
        <v>60</v>
      </c>
      <c r="E26" s="16" t="s">
        <v>64</v>
      </c>
      <c r="F26" s="16" t="s">
        <v>54</v>
      </c>
      <c r="G26" s="19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="84" zoomScaleNormal="84" workbookViewId="0">
      <selection activeCell="M9" sqref="M9"/>
    </sheetView>
  </sheetViews>
  <sheetFormatPr defaultRowHeight="15"/>
  <cols>
    <col min="3" max="3" width="12.7109375" customWidth="1"/>
    <col min="4" max="4" width="11.5703125" customWidth="1"/>
    <col min="7" max="7" width="11.7109375" customWidth="1"/>
    <col min="8" max="8" width="20.28515625" customWidth="1"/>
    <col min="9" max="9" width="16.7109375" customWidth="1"/>
    <col min="10" max="10" width="21.7109375" customWidth="1"/>
  </cols>
  <sheetData>
    <row r="1" spans="1:10">
      <c r="A1" s="3" t="s">
        <v>0</v>
      </c>
      <c r="B1" s="3"/>
      <c r="C1" s="3"/>
      <c r="D1" s="3"/>
      <c r="E1" s="3"/>
      <c r="G1" s="3" t="s">
        <v>10</v>
      </c>
      <c r="H1" s="3"/>
      <c r="I1" s="3"/>
    </row>
    <row r="2" spans="1:10">
      <c r="D2" t="s">
        <v>1</v>
      </c>
      <c r="E2" t="s">
        <v>2</v>
      </c>
      <c r="G2" t="s">
        <v>11</v>
      </c>
      <c r="I2" s="4">
        <v>24000</v>
      </c>
    </row>
    <row r="3" spans="1:10">
      <c r="A3" t="s">
        <v>3</v>
      </c>
      <c r="D3" s="4">
        <v>29.999999999999996</v>
      </c>
      <c r="E3" s="4">
        <v>60</v>
      </c>
      <c r="G3" t="s">
        <v>12</v>
      </c>
      <c r="I3" s="4">
        <v>400</v>
      </c>
    </row>
    <row r="4" spans="1:10">
      <c r="A4" t="s">
        <v>4</v>
      </c>
      <c r="D4" s="4">
        <v>240</v>
      </c>
      <c r="E4" s="4">
        <v>350</v>
      </c>
    </row>
    <row r="5" spans="1:10">
      <c r="A5" t="s">
        <v>5</v>
      </c>
      <c r="D5" s="4">
        <v>3</v>
      </c>
      <c r="E5" s="4">
        <v>5</v>
      </c>
      <c r="G5" s="3" t="s">
        <v>13</v>
      </c>
      <c r="H5" s="3"/>
      <c r="I5" s="3"/>
    </row>
    <row r="6" spans="1:10">
      <c r="A6" t="s">
        <v>6</v>
      </c>
      <c r="D6" s="4">
        <v>25</v>
      </c>
      <c r="E6" s="4">
        <v>20</v>
      </c>
      <c r="G6" t="s">
        <v>14</v>
      </c>
      <c r="I6" s="7">
        <f>D3*D5+E3*E5</f>
        <v>390</v>
      </c>
    </row>
    <row r="7" spans="1:10">
      <c r="A7" t="s">
        <v>7</v>
      </c>
      <c r="D7" s="4">
        <v>2</v>
      </c>
      <c r="E7" s="4">
        <v>2</v>
      </c>
      <c r="G7" t="s">
        <v>16</v>
      </c>
      <c r="I7" s="7">
        <f>D3*D9+E3*E9</f>
        <v>24000</v>
      </c>
    </row>
    <row r="8" spans="1:10">
      <c r="A8" t="s">
        <v>8</v>
      </c>
      <c r="D8" s="4">
        <v>2</v>
      </c>
      <c r="E8" s="4">
        <v>5</v>
      </c>
      <c r="G8" t="s">
        <v>15</v>
      </c>
      <c r="I8" s="7">
        <f>D3*D8+E3*E8</f>
        <v>360</v>
      </c>
    </row>
    <row r="9" spans="1:10">
      <c r="A9" t="s">
        <v>9</v>
      </c>
      <c r="D9" s="4">
        <v>200</v>
      </c>
      <c r="E9" s="4">
        <v>300</v>
      </c>
    </row>
    <row r="11" spans="1:10">
      <c r="A11" s="2" t="s">
        <v>17</v>
      </c>
      <c r="B11" s="2"/>
    </row>
    <row r="12" spans="1:10" s="1" customFormat="1">
      <c r="C12" s="9" t="s">
        <v>18</v>
      </c>
      <c r="D12" s="9"/>
      <c r="E12" s="10" t="s">
        <v>6</v>
      </c>
      <c r="F12" s="10"/>
      <c r="G12" s="13" t="s">
        <v>23</v>
      </c>
      <c r="H12" s="13"/>
      <c r="I12" s="15" t="s">
        <v>28</v>
      </c>
      <c r="J12" s="6" t="s">
        <v>31</v>
      </c>
    </row>
    <row r="13" spans="1:10" s="1" customFormat="1">
      <c r="C13" s="8"/>
      <c r="D13" s="8"/>
      <c r="E13" s="11"/>
      <c r="F13" s="11"/>
      <c r="G13" s="14" t="s">
        <v>24</v>
      </c>
      <c r="H13" s="14" t="s">
        <v>25</v>
      </c>
      <c r="I13" s="12" t="s">
        <v>29</v>
      </c>
      <c r="J13" s="1" t="s">
        <v>32</v>
      </c>
    </row>
    <row r="14" spans="1:10" s="1" customFormat="1">
      <c r="A14" s="1" t="s">
        <v>1</v>
      </c>
      <c r="B14" s="1" t="s">
        <v>2</v>
      </c>
      <c r="C14" s="8" t="s">
        <v>20</v>
      </c>
      <c r="D14" s="8" t="s">
        <v>19</v>
      </c>
      <c r="E14" s="11" t="s">
        <v>21</v>
      </c>
      <c r="F14" s="11" t="s">
        <v>22</v>
      </c>
      <c r="G14" s="14" t="s">
        <v>26</v>
      </c>
      <c r="H14" s="14" t="s">
        <v>27</v>
      </c>
      <c r="I14" s="12" t="s">
        <v>30</v>
      </c>
      <c r="J14" s="1" t="s">
        <v>33</v>
      </c>
    </row>
    <row r="15" spans="1:10" s="1" customFormat="1">
      <c r="A15" s="1">
        <v>0</v>
      </c>
      <c r="B15" s="1">
        <v>0</v>
      </c>
      <c r="C15" s="8">
        <f>$D$4/$D$5</f>
        <v>80</v>
      </c>
      <c r="D15" s="8">
        <f>$E$4/$E$5</f>
        <v>70</v>
      </c>
      <c r="E15" s="11">
        <f>$D$6</f>
        <v>25</v>
      </c>
      <c r="F15" s="11">
        <f>$E$6</f>
        <v>20</v>
      </c>
      <c r="G15" s="14">
        <f>$D$7*B15</f>
        <v>0</v>
      </c>
      <c r="H15" s="14">
        <f>$E$7*A15</f>
        <v>0</v>
      </c>
      <c r="I15" s="12">
        <f>($I$3-$E$8*B15)/2</f>
        <v>200</v>
      </c>
      <c r="J15" s="1">
        <f>($I$2-$E$9*B15)/$D$9</f>
        <v>120</v>
      </c>
    </row>
    <row r="16" spans="1:10" s="1" customFormat="1">
      <c r="A16" s="1">
        <v>20</v>
      </c>
      <c r="B16" s="1">
        <v>20</v>
      </c>
      <c r="C16" s="8">
        <f t="shared" ref="C16:C28" si="0">$D$4/$D$5</f>
        <v>80</v>
      </c>
      <c r="D16" s="8">
        <f t="shared" ref="D16:D28" si="1">$E$4/$E$5</f>
        <v>70</v>
      </c>
      <c r="E16" s="11">
        <f t="shared" ref="E16:E28" si="2">$D$6</f>
        <v>25</v>
      </c>
      <c r="F16" s="11">
        <f t="shared" ref="F16:F28" si="3">$E$6</f>
        <v>20</v>
      </c>
      <c r="G16" s="14">
        <f t="shared" ref="G16:G28" si="4">$D$7*B16</f>
        <v>40</v>
      </c>
      <c r="H16" s="14">
        <f t="shared" ref="H16:H28" si="5">$E$7*A16</f>
        <v>40</v>
      </c>
      <c r="I16" s="12">
        <f t="shared" ref="I16:I28" si="6">($I$3-$E$8*B16)/2</f>
        <v>150</v>
      </c>
      <c r="J16" s="1">
        <f t="shared" ref="J16:J28" si="7">($I$2-$E$9*B16)/$D$9</f>
        <v>90</v>
      </c>
    </row>
    <row r="17" spans="1:10" s="1" customFormat="1">
      <c r="A17" s="1">
        <v>40</v>
      </c>
      <c r="B17" s="1">
        <v>40</v>
      </c>
      <c r="C17" s="8">
        <f t="shared" si="0"/>
        <v>80</v>
      </c>
      <c r="D17" s="8">
        <f t="shared" si="1"/>
        <v>70</v>
      </c>
      <c r="E17" s="11">
        <f t="shared" si="2"/>
        <v>25</v>
      </c>
      <c r="F17" s="11">
        <f t="shared" si="3"/>
        <v>20</v>
      </c>
      <c r="G17" s="14">
        <f t="shared" si="4"/>
        <v>80</v>
      </c>
      <c r="H17" s="14">
        <f t="shared" si="5"/>
        <v>80</v>
      </c>
      <c r="I17" s="12">
        <f t="shared" si="6"/>
        <v>100</v>
      </c>
      <c r="J17" s="1">
        <f t="shared" si="7"/>
        <v>60</v>
      </c>
    </row>
    <row r="18" spans="1:10" s="1" customFormat="1">
      <c r="A18" s="1">
        <v>60</v>
      </c>
      <c r="B18" s="1">
        <v>60</v>
      </c>
      <c r="C18" s="8">
        <f t="shared" si="0"/>
        <v>80</v>
      </c>
      <c r="D18" s="8">
        <f t="shared" si="1"/>
        <v>70</v>
      </c>
      <c r="E18" s="11">
        <f t="shared" si="2"/>
        <v>25</v>
      </c>
      <c r="F18" s="11">
        <f t="shared" si="3"/>
        <v>20</v>
      </c>
      <c r="G18" s="14">
        <f t="shared" si="4"/>
        <v>120</v>
      </c>
      <c r="H18" s="14">
        <f t="shared" si="5"/>
        <v>120</v>
      </c>
      <c r="I18" s="12">
        <f t="shared" si="6"/>
        <v>50</v>
      </c>
      <c r="J18" s="1">
        <f t="shared" si="7"/>
        <v>30</v>
      </c>
    </row>
    <row r="19" spans="1:10" s="1" customFormat="1">
      <c r="A19" s="1">
        <v>80</v>
      </c>
      <c r="B19" s="1">
        <v>80</v>
      </c>
      <c r="C19" s="8">
        <f t="shared" si="0"/>
        <v>80</v>
      </c>
      <c r="D19" s="8">
        <f t="shared" si="1"/>
        <v>70</v>
      </c>
      <c r="E19" s="11">
        <f t="shared" si="2"/>
        <v>25</v>
      </c>
      <c r="F19" s="11">
        <f t="shared" si="3"/>
        <v>20</v>
      </c>
      <c r="G19" s="14">
        <f t="shared" si="4"/>
        <v>160</v>
      </c>
      <c r="H19" s="14">
        <f t="shared" si="5"/>
        <v>160</v>
      </c>
      <c r="I19" s="12">
        <f t="shared" si="6"/>
        <v>0</v>
      </c>
      <c r="J19" s="1">
        <f t="shared" si="7"/>
        <v>0</v>
      </c>
    </row>
    <row r="20" spans="1:10" s="1" customFormat="1">
      <c r="A20" s="1">
        <v>100</v>
      </c>
      <c r="B20" s="1">
        <v>100</v>
      </c>
      <c r="C20" s="8">
        <f t="shared" si="0"/>
        <v>80</v>
      </c>
      <c r="D20" s="8">
        <f t="shared" si="1"/>
        <v>70</v>
      </c>
      <c r="E20" s="11">
        <f t="shared" si="2"/>
        <v>25</v>
      </c>
      <c r="F20" s="11">
        <f t="shared" si="3"/>
        <v>20</v>
      </c>
      <c r="G20" s="14">
        <f t="shared" si="4"/>
        <v>200</v>
      </c>
      <c r="H20" s="14">
        <f t="shared" si="5"/>
        <v>200</v>
      </c>
      <c r="I20" s="12">
        <f t="shared" si="6"/>
        <v>-50</v>
      </c>
      <c r="J20" s="1">
        <f t="shared" si="7"/>
        <v>-30</v>
      </c>
    </row>
    <row r="21" spans="1:10" s="1" customFormat="1">
      <c r="A21" s="1">
        <v>120</v>
      </c>
      <c r="B21" s="1">
        <v>120</v>
      </c>
      <c r="C21" s="8">
        <f t="shared" si="0"/>
        <v>80</v>
      </c>
      <c r="D21" s="8">
        <f t="shared" si="1"/>
        <v>70</v>
      </c>
      <c r="E21" s="11">
        <f t="shared" si="2"/>
        <v>25</v>
      </c>
      <c r="F21" s="11">
        <f t="shared" si="3"/>
        <v>20</v>
      </c>
      <c r="G21" s="14">
        <f t="shared" si="4"/>
        <v>240</v>
      </c>
      <c r="H21" s="14">
        <f t="shared" si="5"/>
        <v>240</v>
      </c>
      <c r="I21" s="12">
        <f t="shared" si="6"/>
        <v>-100</v>
      </c>
      <c r="J21" s="1">
        <f t="shared" si="7"/>
        <v>-60</v>
      </c>
    </row>
    <row r="22" spans="1:10" s="1" customFormat="1">
      <c r="A22" s="1">
        <v>140</v>
      </c>
      <c r="B22" s="1">
        <v>140</v>
      </c>
      <c r="C22" s="8">
        <f t="shared" si="0"/>
        <v>80</v>
      </c>
      <c r="D22" s="8">
        <f t="shared" si="1"/>
        <v>70</v>
      </c>
      <c r="E22" s="11">
        <f t="shared" si="2"/>
        <v>25</v>
      </c>
      <c r="F22" s="11">
        <f t="shared" si="3"/>
        <v>20</v>
      </c>
      <c r="G22" s="14">
        <f t="shared" si="4"/>
        <v>280</v>
      </c>
      <c r="H22" s="14">
        <f t="shared" si="5"/>
        <v>280</v>
      </c>
      <c r="I22" s="12">
        <f t="shared" si="6"/>
        <v>-150</v>
      </c>
      <c r="J22" s="1">
        <f t="shared" si="7"/>
        <v>-90</v>
      </c>
    </row>
    <row r="23" spans="1:10" s="1" customFormat="1">
      <c r="A23" s="1">
        <v>160</v>
      </c>
      <c r="B23" s="1">
        <v>160</v>
      </c>
      <c r="C23" s="8">
        <f t="shared" si="0"/>
        <v>80</v>
      </c>
      <c r="D23" s="8">
        <f t="shared" si="1"/>
        <v>70</v>
      </c>
      <c r="E23" s="11">
        <f t="shared" si="2"/>
        <v>25</v>
      </c>
      <c r="F23" s="11">
        <f t="shared" si="3"/>
        <v>20</v>
      </c>
      <c r="G23" s="14">
        <f t="shared" si="4"/>
        <v>320</v>
      </c>
      <c r="H23" s="14">
        <f t="shared" si="5"/>
        <v>320</v>
      </c>
      <c r="I23" s="12">
        <f t="shared" si="6"/>
        <v>-200</v>
      </c>
      <c r="J23" s="1">
        <f t="shared" si="7"/>
        <v>-120</v>
      </c>
    </row>
    <row r="24" spans="1:10" s="1" customFormat="1">
      <c r="A24" s="1">
        <v>180</v>
      </c>
      <c r="B24" s="1">
        <v>180</v>
      </c>
      <c r="C24" s="8">
        <f t="shared" si="0"/>
        <v>80</v>
      </c>
      <c r="D24" s="8">
        <f t="shared" si="1"/>
        <v>70</v>
      </c>
      <c r="E24" s="11">
        <f t="shared" si="2"/>
        <v>25</v>
      </c>
      <c r="F24" s="11">
        <f t="shared" si="3"/>
        <v>20</v>
      </c>
      <c r="G24" s="14">
        <f t="shared" si="4"/>
        <v>360</v>
      </c>
      <c r="H24" s="14">
        <f t="shared" si="5"/>
        <v>360</v>
      </c>
      <c r="I24" s="12">
        <f t="shared" si="6"/>
        <v>-250</v>
      </c>
      <c r="J24" s="1">
        <f t="shared" si="7"/>
        <v>-150</v>
      </c>
    </row>
    <row r="25" spans="1:10" s="1" customFormat="1">
      <c r="A25" s="1">
        <v>200</v>
      </c>
      <c r="B25" s="1">
        <v>200</v>
      </c>
      <c r="C25" s="8">
        <f t="shared" si="0"/>
        <v>80</v>
      </c>
      <c r="D25" s="8">
        <f t="shared" si="1"/>
        <v>70</v>
      </c>
      <c r="E25" s="11">
        <f t="shared" si="2"/>
        <v>25</v>
      </c>
      <c r="F25" s="11">
        <f t="shared" si="3"/>
        <v>20</v>
      </c>
      <c r="G25" s="14">
        <f t="shared" si="4"/>
        <v>400</v>
      </c>
      <c r="H25" s="14">
        <f t="shared" si="5"/>
        <v>400</v>
      </c>
      <c r="I25" s="12">
        <f t="shared" si="6"/>
        <v>-300</v>
      </c>
      <c r="J25" s="1">
        <f t="shared" si="7"/>
        <v>-180</v>
      </c>
    </row>
    <row r="26" spans="1:10" s="1" customFormat="1">
      <c r="A26" s="1">
        <v>220</v>
      </c>
      <c r="B26" s="1">
        <v>220</v>
      </c>
      <c r="C26" s="8">
        <f t="shared" si="0"/>
        <v>80</v>
      </c>
      <c r="D26" s="8">
        <f t="shared" si="1"/>
        <v>70</v>
      </c>
      <c r="E26" s="11">
        <f t="shared" si="2"/>
        <v>25</v>
      </c>
      <c r="F26" s="11">
        <f t="shared" si="3"/>
        <v>20</v>
      </c>
      <c r="G26" s="14">
        <f t="shared" si="4"/>
        <v>440</v>
      </c>
      <c r="H26" s="14">
        <f t="shared" si="5"/>
        <v>440</v>
      </c>
      <c r="I26" s="12">
        <f t="shared" si="6"/>
        <v>-350</v>
      </c>
      <c r="J26" s="1">
        <f t="shared" si="7"/>
        <v>-210</v>
      </c>
    </row>
    <row r="27" spans="1:10" s="1" customFormat="1">
      <c r="A27" s="1">
        <v>240</v>
      </c>
      <c r="B27" s="1">
        <v>240</v>
      </c>
      <c r="C27" s="8">
        <f t="shared" si="0"/>
        <v>80</v>
      </c>
      <c r="D27" s="8">
        <f t="shared" si="1"/>
        <v>70</v>
      </c>
      <c r="E27" s="11">
        <f t="shared" si="2"/>
        <v>25</v>
      </c>
      <c r="F27" s="11">
        <f t="shared" si="3"/>
        <v>20</v>
      </c>
      <c r="G27" s="14">
        <f t="shared" si="4"/>
        <v>480</v>
      </c>
      <c r="H27" s="14">
        <f t="shared" si="5"/>
        <v>480</v>
      </c>
      <c r="I27" s="12">
        <f t="shared" si="6"/>
        <v>-400</v>
      </c>
      <c r="J27" s="1">
        <f t="shared" si="7"/>
        <v>-240</v>
      </c>
    </row>
    <row r="28" spans="1:10" s="1" customFormat="1">
      <c r="A28" s="1">
        <v>260</v>
      </c>
      <c r="B28" s="1">
        <v>260</v>
      </c>
      <c r="C28" s="8">
        <f t="shared" si="0"/>
        <v>80</v>
      </c>
      <c r="D28" s="8">
        <f t="shared" si="1"/>
        <v>70</v>
      </c>
      <c r="E28" s="11">
        <f t="shared" si="2"/>
        <v>25</v>
      </c>
      <c r="F28" s="11">
        <f t="shared" si="3"/>
        <v>20</v>
      </c>
      <c r="G28" s="14">
        <f t="shared" si="4"/>
        <v>520</v>
      </c>
      <c r="H28" s="14">
        <f t="shared" si="5"/>
        <v>520</v>
      </c>
      <c r="I28" s="12">
        <f t="shared" si="6"/>
        <v>-450</v>
      </c>
      <c r="J28" s="1">
        <f t="shared" si="7"/>
        <v>-270</v>
      </c>
    </row>
  </sheetData>
  <mergeCells count="7">
    <mergeCell ref="A1:E1"/>
    <mergeCell ref="G1:I1"/>
    <mergeCell ref="G5:I5"/>
    <mergeCell ref="A11:B11"/>
    <mergeCell ref="C12:D12"/>
    <mergeCell ref="E12:F12"/>
    <mergeCell ref="G12:H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Report 1</vt:lpstr>
      <vt:lpstr>Sheet1</vt:lpstr>
      <vt:lpstr>Sheet2</vt:lpstr>
      <vt:lpstr>Sheet3</vt:lpstr>
    </vt:vector>
  </TitlesOfParts>
  <Company>Bureau of Land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ilmntccdlmedia1</dc:creator>
  <cp:lastModifiedBy>ilmntccdlmedia1</cp:lastModifiedBy>
  <dcterms:created xsi:type="dcterms:W3CDTF">2009-11-05T17:28:49Z</dcterms:created>
  <dcterms:modified xsi:type="dcterms:W3CDTF">2009-11-05T19:23:13Z</dcterms:modified>
</cp:coreProperties>
</file>