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65" yWindow="360" windowWidth="23475" windowHeight="13320" tabRatio="682"/>
  </bookViews>
  <sheets>
    <sheet name="#1 &amp; #2 Graph Sounding Data" sheetId="2" r:id="rId1"/>
    <sheet name="#3&amp; 4 Ascent Rate &amp; Flight Time" sheetId="1" r:id="rId2"/>
    <sheet name="Calculations" sheetId="3" r:id="rId3"/>
    <sheet name="CHS Launch 10.11.13" sheetId="5" r:id="rId4"/>
    <sheet name="CHS Launch A 10.12.13" sheetId="6" r:id="rId5"/>
    <sheet name="CHS Launch B 10.12.13" sheetId="7" r:id="rId6"/>
  </sheets>
  <calcPr calcId="145621"/>
</workbook>
</file>

<file path=xl/calcChain.xml><?xml version="1.0" encoding="utf-8"?>
<calcChain xmlns="http://schemas.openxmlformats.org/spreadsheetml/2006/main">
  <c r="F30" i="2" l="1"/>
  <c r="B12" i="1" l="1"/>
  <c r="B5" i="1"/>
  <c r="B4" i="3" s="1"/>
  <c r="B5" i="3" l="1"/>
  <c r="B6" i="3" s="1"/>
  <c r="B6" i="1" s="1"/>
  <c r="B15" i="1" s="1"/>
  <c r="B9" i="3" s="1"/>
  <c r="B13" i="3" s="1"/>
  <c r="B16" i="1" s="1"/>
  <c r="B12" i="3"/>
  <c r="F5" i="2"/>
  <c r="F6" i="2"/>
  <c r="F7" i="2"/>
  <c r="F8" i="2"/>
  <c r="F9" i="2"/>
  <c r="F10" i="2"/>
  <c r="F11" i="2"/>
  <c r="F12" i="2"/>
  <c r="F13" i="2"/>
  <c r="F14" i="2"/>
  <c r="F15" i="2"/>
  <c r="F16" i="2"/>
  <c r="F17" i="2"/>
  <c r="F18" i="2"/>
  <c r="F19" i="2"/>
  <c r="F20" i="2"/>
  <c r="F21" i="2"/>
  <c r="F22" i="2"/>
  <c r="F23" i="2"/>
  <c r="F24" i="2"/>
  <c r="F25" i="2"/>
  <c r="F26" i="2"/>
  <c r="F27" i="2"/>
  <c r="F28" i="2"/>
  <c r="F29" i="2"/>
  <c r="F4" i="2"/>
</calcChain>
</file>

<file path=xl/sharedStrings.xml><?xml version="1.0" encoding="utf-8"?>
<sst xmlns="http://schemas.openxmlformats.org/spreadsheetml/2006/main" count="68" uniqueCount="50">
  <si>
    <t>LIFT</t>
  </si>
  <si>
    <t>MASS</t>
  </si>
  <si>
    <t>ASCENT</t>
  </si>
  <si>
    <t>cm</t>
  </si>
  <si>
    <t>grams</t>
  </si>
  <si>
    <t xml:space="preserve"> grams</t>
  </si>
  <si>
    <t>m/s</t>
  </si>
  <si>
    <t>Balloon circumference</t>
  </si>
  <si>
    <t>Balloon mass</t>
  </si>
  <si>
    <t xml:space="preserve">Parachute/string/housing mass </t>
  </si>
  <si>
    <t xml:space="preserve">Sensor mass </t>
  </si>
  <si>
    <t>Total mass</t>
  </si>
  <si>
    <t>Balloon Lift Calculator</t>
  </si>
  <si>
    <t>Altitude (m)</t>
  </si>
  <si>
    <t>Pressure (mb)</t>
  </si>
  <si>
    <t>Temperature (K)</t>
  </si>
  <si>
    <t>Free-lift force</t>
  </si>
  <si>
    <t>Resultant lifting force</t>
  </si>
  <si>
    <t xml:space="preserve">Ascent rate </t>
  </si>
  <si>
    <t>A1 &amp; A3 launch data October 10, 2013 9:15 am</t>
    <phoneticPr fontId="1" type="noConversion"/>
  </si>
  <si>
    <t>time (minute)</t>
  </si>
  <si>
    <t>pressure (mb)</t>
  </si>
  <si>
    <t>altitude (km)</t>
    <phoneticPr fontId="1" type="noConversion"/>
  </si>
  <si>
    <t>temperature (K)</t>
  </si>
  <si>
    <t>humidity (%)</t>
  </si>
  <si>
    <t>B3 Balloon Launch October 11, 2013 8:30 am</t>
  </si>
  <si>
    <t>altitude (km)</t>
  </si>
  <si>
    <t>B4 Balloon Launch October 11, 2013 11:45 am</t>
  </si>
  <si>
    <t>Temperature (C)</t>
  </si>
  <si>
    <t>LIFT (Bouyancy)</t>
  </si>
  <si>
    <t>ρair : Density of air</t>
  </si>
  <si>
    <r>
      <t>gm/m</t>
    </r>
    <r>
      <rPr>
        <sz val="11"/>
        <color theme="1"/>
        <rFont val="Calibri"/>
        <family val="2"/>
      </rPr>
      <t>³</t>
    </r>
  </si>
  <si>
    <t>ρHe : Density of helium</t>
  </si>
  <si>
    <t xml:space="preserve">d : Diameter of balloon </t>
  </si>
  <si>
    <r>
      <t xml:space="preserve">V : Volume =  4/3 </t>
    </r>
    <r>
      <rPr>
        <sz val="11"/>
        <color theme="1"/>
        <rFont val="Calibri"/>
        <family val="2"/>
      </rPr>
      <t>π r³</t>
    </r>
  </si>
  <si>
    <r>
      <t>m</t>
    </r>
    <r>
      <rPr>
        <sz val="11"/>
        <color theme="1"/>
        <rFont val="Calibri"/>
        <family val="2"/>
      </rPr>
      <t>³</t>
    </r>
  </si>
  <si>
    <t>L : Lift = V(ρair – ρHe)</t>
  </si>
  <si>
    <t>gm</t>
  </si>
  <si>
    <t>DRAG</t>
  </si>
  <si>
    <t>R : Resultant Lift</t>
  </si>
  <si>
    <t xml:space="preserve">g : gravitational force </t>
  </si>
  <si>
    <r>
      <t>m/s</t>
    </r>
    <r>
      <rPr>
        <sz val="11"/>
        <color theme="1"/>
        <rFont val="Calibri"/>
        <family val="2"/>
      </rPr>
      <t>²</t>
    </r>
  </si>
  <si>
    <t>Cd : Coefficient of drag</t>
  </si>
  <si>
    <t xml:space="preserve">A : Surface area of drag </t>
  </si>
  <si>
    <r>
      <t>m</t>
    </r>
    <r>
      <rPr>
        <sz val="11"/>
        <color theme="1"/>
        <rFont val="Calibri"/>
        <family val="2"/>
      </rPr>
      <t>²</t>
    </r>
  </si>
  <si>
    <r>
      <t xml:space="preserve">A =  </t>
    </r>
    <r>
      <rPr>
        <sz val="11"/>
        <color theme="1"/>
        <rFont val="Calibri"/>
        <family val="2"/>
      </rPr>
      <t>π r²</t>
    </r>
  </si>
  <si>
    <t>VA : Ascent rate</t>
  </si>
  <si>
    <r>
      <t>VA =</t>
    </r>
    <r>
      <rPr>
        <sz val="11"/>
        <color theme="1"/>
        <rFont val="Times New Roman"/>
        <family val="1"/>
      </rPr>
      <t>√</t>
    </r>
    <r>
      <rPr>
        <sz val="11"/>
        <color theme="1"/>
        <rFont val="Calibri"/>
        <family val="2"/>
        <scheme val="minor"/>
      </rPr>
      <t xml:space="preserve"> (R g / (500 Cd A ρair))</t>
    </r>
  </si>
  <si>
    <t>Balloon diameter</t>
  </si>
  <si>
    <t>6 hour balloon trajectory forecast valid 18Z 20 March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</si>
</sst>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8"/>
      <name val="Verdana"/>
    </font>
    <font>
      <sz val="10"/>
      <name val="Verdana"/>
    </font>
    <font>
      <sz val="16"/>
      <color theme="1"/>
      <name val="Calibri"/>
      <family val="2"/>
      <scheme val="minor"/>
    </font>
    <font>
      <b/>
      <sz val="16"/>
      <color theme="1"/>
      <name val="Calibri"/>
      <family val="2"/>
      <scheme val="minor"/>
    </font>
    <font>
      <sz val="11"/>
      <color theme="1"/>
      <name val="Calibri"/>
      <family val="2"/>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6"/>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2">
    <xf numFmtId="0" fontId="0" fillId="0" borderId="0" xfId="0"/>
    <xf numFmtId="21" fontId="0" fillId="0" borderId="0" xfId="0" applyNumberFormat="1"/>
    <xf numFmtId="0" fontId="0" fillId="2" borderId="0" xfId="0" applyFill="1"/>
    <xf numFmtId="0" fontId="2" fillId="0" borderId="0" xfId="0" applyFont="1"/>
    <xf numFmtId="1" fontId="0" fillId="0" borderId="0" xfId="0" applyNumberFormat="1"/>
    <xf numFmtId="0" fontId="0" fillId="0" borderId="0" xfId="0" applyAlignment="1">
      <alignment horizontal="center"/>
    </xf>
    <xf numFmtId="0" fontId="1" fillId="0" borderId="0" xfId="0" applyFont="1" applyAlignment="1">
      <alignment horizontal="center"/>
    </xf>
    <xf numFmtId="164" fontId="0" fillId="0" borderId="0" xfId="0" applyNumberFormat="1"/>
    <xf numFmtId="16" fontId="0" fillId="0" borderId="0" xfId="0" applyNumberFormat="1"/>
    <xf numFmtId="0" fontId="5" fillId="0" borderId="0" xfId="0" applyFont="1"/>
    <xf numFmtId="0" fontId="6" fillId="0" borderId="0" xfId="0" applyFont="1"/>
    <xf numFmtId="0" fontId="1" fillId="0" borderId="0" xfId="0" applyFont="1"/>
    <xf numFmtId="0" fontId="7" fillId="0" borderId="0" xfId="0" applyFont="1"/>
    <xf numFmtId="0" fontId="0" fillId="0" borderId="0" xfId="0"/>
    <xf numFmtId="0" fontId="0" fillId="2" borderId="0" xfId="0" applyFill="1"/>
    <xf numFmtId="2" fontId="0" fillId="2" borderId="0" xfId="0" applyNumberFormat="1" applyFill="1" applyAlignment="1">
      <alignment horizontal="center"/>
    </xf>
    <xf numFmtId="0" fontId="0" fillId="2" borderId="0" xfId="0" applyNumberFormat="1" applyFill="1" applyAlignment="1">
      <alignment horizontal="center"/>
    </xf>
    <xf numFmtId="0" fontId="3" fillId="2" borderId="0" xfId="0" applyFont="1" applyFill="1"/>
    <xf numFmtId="0" fontId="0" fillId="2" borderId="0" xfId="0" applyNumberFormat="1" applyFill="1" applyAlignment="1">
      <alignment horizontal="left"/>
    </xf>
    <xf numFmtId="2" fontId="0" fillId="5" borderId="0" xfId="0" applyNumberFormat="1" applyFill="1" applyAlignment="1">
      <alignment horizontal="center"/>
    </xf>
    <xf numFmtId="0" fontId="0" fillId="0" borderId="0" xfId="0"/>
    <xf numFmtId="0" fontId="0" fillId="2" borderId="0" xfId="0" applyFill="1"/>
    <xf numFmtId="1" fontId="0" fillId="2" borderId="0" xfId="0" applyNumberFormat="1" applyFill="1"/>
    <xf numFmtId="0" fontId="0" fillId="2" borderId="0" xfId="0" applyFill="1" applyProtection="1">
      <protection locked="0"/>
    </xf>
    <xf numFmtId="0" fontId="0" fillId="0" borderId="0" xfId="0" applyProtection="1">
      <protection locked="0"/>
    </xf>
    <xf numFmtId="0" fontId="2" fillId="0" borderId="0" xfId="0" applyFont="1"/>
    <xf numFmtId="1" fontId="0" fillId="0" borderId="0" xfId="0" applyNumberFormat="1"/>
    <xf numFmtId="0" fontId="0" fillId="0" borderId="0" xfId="0" applyAlignment="1">
      <alignment horizontal="center"/>
    </xf>
    <xf numFmtId="0" fontId="3" fillId="0" borderId="0" xfId="0" applyFont="1"/>
    <xf numFmtId="2" fontId="0" fillId="3" borderId="0" xfId="0" applyNumberFormat="1" applyFill="1"/>
    <xf numFmtId="0" fontId="0" fillId="4" borderId="0" xfId="0" applyFill="1" applyProtection="1">
      <protection locked="0"/>
    </xf>
    <xf numFmtId="0" fontId="0" fillId="0" borderId="0" xfId="0" applyAlignment="1">
      <alignment horizontal="center"/>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Pressure</a:t>
            </a:r>
            <a:r>
              <a:rPr lang="en-US" baseline="0"/>
              <a:t> (mb) vs. Altitude (m)</a:t>
            </a:r>
            <a:endParaRPr lang="en-US"/>
          </a:p>
        </c:rich>
      </c:tx>
      <c:overlay val="0"/>
    </c:title>
    <c:autoTitleDeleted val="0"/>
    <c:plotArea>
      <c:layout/>
      <c:scatterChart>
        <c:scatterStyle val="lineMarker"/>
        <c:varyColors val="0"/>
        <c:ser>
          <c:idx val="0"/>
          <c:order val="0"/>
          <c:tx>
            <c:strRef>
              <c:f>'#1 &amp; #2 Graph Sounding Data'!$G$3</c:f>
              <c:strCache>
                <c:ptCount val="1"/>
                <c:pt idx="0">
                  <c:v>Altitude (m)</c:v>
                </c:pt>
              </c:strCache>
            </c:strRef>
          </c:tx>
          <c:xVal>
            <c:numRef>
              <c:f>'#1 &amp; #2 Graph Sounding Data'!$D$4:$D$30</c:f>
              <c:numCache>
                <c:formatCode>General</c:formatCode>
                <c:ptCount val="27"/>
                <c:pt idx="0">
                  <c:v>975</c:v>
                </c:pt>
                <c:pt idx="1">
                  <c:v>975</c:v>
                </c:pt>
                <c:pt idx="2">
                  <c:v>950</c:v>
                </c:pt>
                <c:pt idx="3">
                  <c:v>925</c:v>
                </c:pt>
                <c:pt idx="4">
                  <c:v>900</c:v>
                </c:pt>
                <c:pt idx="5">
                  <c:v>850</c:v>
                </c:pt>
                <c:pt idx="6">
                  <c:v>800</c:v>
                </c:pt>
                <c:pt idx="7">
                  <c:v>750</c:v>
                </c:pt>
                <c:pt idx="8">
                  <c:v>700</c:v>
                </c:pt>
                <c:pt idx="9">
                  <c:v>650</c:v>
                </c:pt>
                <c:pt idx="10">
                  <c:v>600</c:v>
                </c:pt>
                <c:pt idx="11">
                  <c:v>550</c:v>
                </c:pt>
                <c:pt idx="12">
                  <c:v>500</c:v>
                </c:pt>
                <c:pt idx="13">
                  <c:v>450</c:v>
                </c:pt>
                <c:pt idx="14">
                  <c:v>400</c:v>
                </c:pt>
                <c:pt idx="15">
                  <c:v>350</c:v>
                </c:pt>
                <c:pt idx="16">
                  <c:v>300</c:v>
                </c:pt>
                <c:pt idx="17">
                  <c:v>250</c:v>
                </c:pt>
                <c:pt idx="18">
                  <c:v>200</c:v>
                </c:pt>
                <c:pt idx="19">
                  <c:v>150</c:v>
                </c:pt>
                <c:pt idx="20">
                  <c:v>100</c:v>
                </c:pt>
                <c:pt idx="21">
                  <c:v>71</c:v>
                </c:pt>
                <c:pt idx="22">
                  <c:v>70</c:v>
                </c:pt>
                <c:pt idx="23">
                  <c:v>50</c:v>
                </c:pt>
                <c:pt idx="24">
                  <c:v>30</c:v>
                </c:pt>
                <c:pt idx="25">
                  <c:v>20</c:v>
                </c:pt>
                <c:pt idx="26">
                  <c:v>10</c:v>
                </c:pt>
              </c:numCache>
            </c:numRef>
          </c:xVal>
          <c:yVal>
            <c:numRef>
              <c:f>'#1 &amp; #2 Graph Sounding Data'!$G$4:$G$30</c:f>
              <c:numCache>
                <c:formatCode>General</c:formatCode>
                <c:ptCount val="27"/>
                <c:pt idx="0">
                  <c:v>216</c:v>
                </c:pt>
                <c:pt idx="1">
                  <c:v>220</c:v>
                </c:pt>
                <c:pt idx="2">
                  <c:v>430</c:v>
                </c:pt>
                <c:pt idx="3">
                  <c:v>644</c:v>
                </c:pt>
                <c:pt idx="4">
                  <c:v>863</c:v>
                </c:pt>
                <c:pt idx="5">
                  <c:v>1313</c:v>
                </c:pt>
                <c:pt idx="6">
                  <c:v>1785</c:v>
                </c:pt>
                <c:pt idx="7">
                  <c:v>2283</c:v>
                </c:pt>
                <c:pt idx="8">
                  <c:v>2812</c:v>
                </c:pt>
                <c:pt idx="9">
                  <c:v>3374</c:v>
                </c:pt>
                <c:pt idx="10">
                  <c:v>3971</c:v>
                </c:pt>
                <c:pt idx="11">
                  <c:v>4607</c:v>
                </c:pt>
                <c:pt idx="12">
                  <c:v>5287</c:v>
                </c:pt>
                <c:pt idx="13">
                  <c:v>6023</c:v>
                </c:pt>
                <c:pt idx="14">
                  <c:v>6835</c:v>
                </c:pt>
                <c:pt idx="15">
                  <c:v>7749</c:v>
                </c:pt>
                <c:pt idx="16">
                  <c:v>8791</c:v>
                </c:pt>
                <c:pt idx="17">
                  <c:v>10010</c:v>
                </c:pt>
                <c:pt idx="18">
                  <c:v>11499</c:v>
                </c:pt>
                <c:pt idx="19">
                  <c:v>13393</c:v>
                </c:pt>
                <c:pt idx="20">
                  <c:v>16053</c:v>
                </c:pt>
                <c:pt idx="21">
                  <c:v>18288</c:v>
                </c:pt>
                <c:pt idx="22">
                  <c:v>18363</c:v>
                </c:pt>
                <c:pt idx="23">
                  <c:v>20539</c:v>
                </c:pt>
                <c:pt idx="24">
                  <c:v>23830</c:v>
                </c:pt>
                <c:pt idx="25">
                  <c:v>26429</c:v>
                </c:pt>
                <c:pt idx="26">
                  <c:v>30000</c:v>
                </c:pt>
              </c:numCache>
            </c:numRef>
          </c:yVal>
          <c:smooth val="0"/>
        </c:ser>
        <c:dLbls>
          <c:showLegendKey val="0"/>
          <c:showVal val="0"/>
          <c:showCatName val="0"/>
          <c:showSerName val="0"/>
          <c:showPercent val="0"/>
          <c:showBubbleSize val="0"/>
        </c:dLbls>
        <c:axId val="37496320"/>
        <c:axId val="37497856"/>
      </c:scatterChart>
      <c:valAx>
        <c:axId val="37496320"/>
        <c:scaling>
          <c:orientation val="minMax"/>
        </c:scaling>
        <c:delete val="0"/>
        <c:axPos val="b"/>
        <c:numFmt formatCode="General" sourceLinked="1"/>
        <c:majorTickMark val="out"/>
        <c:minorTickMark val="none"/>
        <c:tickLblPos val="nextTo"/>
        <c:crossAx val="37497856"/>
        <c:crosses val="autoZero"/>
        <c:crossBetween val="midCat"/>
      </c:valAx>
      <c:valAx>
        <c:axId val="37497856"/>
        <c:scaling>
          <c:orientation val="minMax"/>
        </c:scaling>
        <c:delete val="0"/>
        <c:axPos val="l"/>
        <c:majorGridlines/>
        <c:numFmt formatCode="General" sourceLinked="1"/>
        <c:majorTickMark val="out"/>
        <c:minorTickMark val="none"/>
        <c:tickLblPos val="nextTo"/>
        <c:crossAx val="3749632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Temperature</a:t>
            </a:r>
            <a:r>
              <a:rPr lang="en-US" baseline="0"/>
              <a:t> (K)</a:t>
            </a:r>
            <a:r>
              <a:rPr lang="en-US"/>
              <a:t> vs. Altitude (m)</a:t>
            </a:r>
          </a:p>
        </c:rich>
      </c:tx>
      <c:overlay val="0"/>
    </c:title>
    <c:autoTitleDeleted val="0"/>
    <c:plotArea>
      <c:layout/>
      <c:scatterChart>
        <c:scatterStyle val="lineMarker"/>
        <c:varyColors val="0"/>
        <c:ser>
          <c:idx val="0"/>
          <c:order val="0"/>
          <c:tx>
            <c:strRef>
              <c:f>'#1 &amp; #2 Graph Sounding Data'!$G$3</c:f>
              <c:strCache>
                <c:ptCount val="1"/>
                <c:pt idx="0">
                  <c:v>Altitude (m)</c:v>
                </c:pt>
              </c:strCache>
            </c:strRef>
          </c:tx>
          <c:xVal>
            <c:numRef>
              <c:f>'#1 &amp; #2 Graph Sounding Data'!$F$4:$F$30</c:f>
              <c:numCache>
                <c:formatCode>General</c:formatCode>
                <c:ptCount val="27"/>
                <c:pt idx="0">
                  <c:v>275</c:v>
                </c:pt>
                <c:pt idx="1">
                  <c:v>276</c:v>
                </c:pt>
                <c:pt idx="2">
                  <c:v>275</c:v>
                </c:pt>
                <c:pt idx="3">
                  <c:v>273</c:v>
                </c:pt>
                <c:pt idx="4">
                  <c:v>271</c:v>
                </c:pt>
                <c:pt idx="5">
                  <c:v>267</c:v>
                </c:pt>
                <c:pt idx="6">
                  <c:v>264</c:v>
                </c:pt>
                <c:pt idx="7">
                  <c:v>263</c:v>
                </c:pt>
                <c:pt idx="8">
                  <c:v>260</c:v>
                </c:pt>
                <c:pt idx="9">
                  <c:v>257</c:v>
                </c:pt>
                <c:pt idx="10">
                  <c:v>252</c:v>
                </c:pt>
                <c:pt idx="11">
                  <c:v>247</c:v>
                </c:pt>
                <c:pt idx="12">
                  <c:v>241</c:v>
                </c:pt>
                <c:pt idx="13">
                  <c:v>237</c:v>
                </c:pt>
                <c:pt idx="14">
                  <c:v>235</c:v>
                </c:pt>
                <c:pt idx="15">
                  <c:v>232</c:v>
                </c:pt>
                <c:pt idx="16">
                  <c:v>229</c:v>
                </c:pt>
                <c:pt idx="17">
                  <c:v>228</c:v>
                </c:pt>
                <c:pt idx="18">
                  <c:v>227</c:v>
                </c:pt>
                <c:pt idx="19">
                  <c:v>224</c:v>
                </c:pt>
                <c:pt idx="20">
                  <c:v>224</c:v>
                </c:pt>
                <c:pt idx="21">
                  <c:v>220</c:v>
                </c:pt>
                <c:pt idx="22">
                  <c:v>220</c:v>
                </c:pt>
                <c:pt idx="23">
                  <c:v>221</c:v>
                </c:pt>
                <c:pt idx="24">
                  <c:v>219</c:v>
                </c:pt>
                <c:pt idx="25">
                  <c:v>220</c:v>
                </c:pt>
                <c:pt idx="26">
                  <c:v>223</c:v>
                </c:pt>
              </c:numCache>
            </c:numRef>
          </c:xVal>
          <c:yVal>
            <c:numRef>
              <c:f>'#1 &amp; #2 Graph Sounding Data'!$G$4:$G$30</c:f>
              <c:numCache>
                <c:formatCode>General</c:formatCode>
                <c:ptCount val="27"/>
                <c:pt idx="0">
                  <c:v>216</c:v>
                </c:pt>
                <c:pt idx="1">
                  <c:v>220</c:v>
                </c:pt>
                <c:pt idx="2">
                  <c:v>430</c:v>
                </c:pt>
                <c:pt idx="3">
                  <c:v>644</c:v>
                </c:pt>
                <c:pt idx="4">
                  <c:v>863</c:v>
                </c:pt>
                <c:pt idx="5">
                  <c:v>1313</c:v>
                </c:pt>
                <c:pt idx="6">
                  <c:v>1785</c:v>
                </c:pt>
                <c:pt idx="7">
                  <c:v>2283</c:v>
                </c:pt>
                <c:pt idx="8">
                  <c:v>2812</c:v>
                </c:pt>
                <c:pt idx="9">
                  <c:v>3374</c:v>
                </c:pt>
                <c:pt idx="10">
                  <c:v>3971</c:v>
                </c:pt>
                <c:pt idx="11">
                  <c:v>4607</c:v>
                </c:pt>
                <c:pt idx="12">
                  <c:v>5287</c:v>
                </c:pt>
                <c:pt idx="13">
                  <c:v>6023</c:v>
                </c:pt>
                <c:pt idx="14">
                  <c:v>6835</c:v>
                </c:pt>
                <c:pt idx="15">
                  <c:v>7749</c:v>
                </c:pt>
                <c:pt idx="16">
                  <c:v>8791</c:v>
                </c:pt>
                <c:pt idx="17">
                  <c:v>10010</c:v>
                </c:pt>
                <c:pt idx="18">
                  <c:v>11499</c:v>
                </c:pt>
                <c:pt idx="19">
                  <c:v>13393</c:v>
                </c:pt>
                <c:pt idx="20">
                  <c:v>16053</c:v>
                </c:pt>
                <c:pt idx="21">
                  <c:v>18288</c:v>
                </c:pt>
                <c:pt idx="22">
                  <c:v>18363</c:v>
                </c:pt>
                <c:pt idx="23">
                  <c:v>20539</c:v>
                </c:pt>
                <c:pt idx="24">
                  <c:v>23830</c:v>
                </c:pt>
                <c:pt idx="25">
                  <c:v>26429</c:v>
                </c:pt>
                <c:pt idx="26">
                  <c:v>30000</c:v>
                </c:pt>
              </c:numCache>
            </c:numRef>
          </c:yVal>
          <c:smooth val="0"/>
        </c:ser>
        <c:dLbls>
          <c:showLegendKey val="0"/>
          <c:showVal val="0"/>
          <c:showCatName val="0"/>
          <c:showSerName val="0"/>
          <c:showPercent val="0"/>
          <c:showBubbleSize val="0"/>
        </c:dLbls>
        <c:axId val="37509760"/>
        <c:axId val="37536128"/>
      </c:scatterChart>
      <c:valAx>
        <c:axId val="37509760"/>
        <c:scaling>
          <c:orientation val="minMax"/>
          <c:min val="210"/>
        </c:scaling>
        <c:delete val="0"/>
        <c:axPos val="b"/>
        <c:numFmt formatCode="General" sourceLinked="1"/>
        <c:majorTickMark val="out"/>
        <c:minorTickMark val="none"/>
        <c:tickLblPos val="nextTo"/>
        <c:crossAx val="37536128"/>
        <c:crosses val="autoZero"/>
        <c:crossBetween val="midCat"/>
      </c:valAx>
      <c:valAx>
        <c:axId val="37536128"/>
        <c:scaling>
          <c:orientation val="minMax"/>
        </c:scaling>
        <c:delete val="0"/>
        <c:axPos val="l"/>
        <c:majorGridlines/>
        <c:numFmt formatCode="General" sourceLinked="1"/>
        <c:majorTickMark val="out"/>
        <c:minorTickMark val="none"/>
        <c:tickLblPos val="nextTo"/>
        <c:crossAx val="375097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400050</xdr:colOff>
      <xdr:row>31</xdr:row>
      <xdr:rowOff>50800</xdr:rowOff>
    </xdr:from>
    <xdr:to>
      <xdr:col>6</xdr:col>
      <xdr:colOff>977900</xdr:colOff>
      <xdr:row>45</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314325</xdr:colOff>
      <xdr:row>46</xdr:row>
      <xdr:rowOff>25400</xdr:rowOff>
    </xdr:from>
    <xdr:to>
      <xdr:col>6</xdr:col>
      <xdr:colOff>974725</xdr:colOff>
      <xdr:row>60</xdr:row>
      <xdr:rowOff>101600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660400</xdr:colOff>
      <xdr:row>1</xdr:row>
      <xdr:rowOff>228600</xdr:rowOff>
    </xdr:from>
    <xdr:to>
      <xdr:col>15</xdr:col>
      <xdr:colOff>279400</xdr:colOff>
      <xdr:row>49</xdr:row>
      <xdr:rowOff>50800</xdr:rowOff>
    </xdr:to>
    <xdr:sp macro="" textlink="">
      <xdr:nvSpPr>
        <xdr:cNvPr id="5" name="TextBox 4"/>
        <xdr:cNvSpPr txBox="1"/>
      </xdr:nvSpPr>
      <xdr:spPr>
        <a:xfrm>
          <a:off x="7899400" y="482600"/>
          <a:ext cx="5003800" cy="843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400" b="1" u="sng"/>
            <a:t>#1 Graph</a:t>
          </a:r>
          <a:r>
            <a:rPr lang="en-US" sz="1400" b="1" u="sng" baseline="0"/>
            <a:t> Sounding Data</a:t>
          </a:r>
        </a:p>
        <a:p>
          <a:r>
            <a:rPr lang="en-US" sz="1400" baseline="0"/>
            <a:t>	</a:t>
          </a:r>
        </a:p>
        <a:p>
          <a:r>
            <a:rPr lang="en-US" sz="1400" baseline="0"/>
            <a:t>To the left, you will find forecasted sounding data for today's workshop.</a:t>
          </a:r>
        </a:p>
        <a:p>
          <a:endParaRPr lang="en-US" sz="1400" baseline="0"/>
        </a:p>
        <a:p>
          <a:r>
            <a:rPr lang="en-US" sz="1400" baseline="0"/>
            <a:t>Use the Graphing in Excel directions in your handouts or the electronic version with the workshop presentation to construct two graphs: pressure vs. altitude and temperature vs. altitude.  In this case, you'll want to put altitude on the horizontal axis.</a:t>
          </a:r>
        </a:p>
        <a:p>
          <a:endParaRPr lang="en-US" sz="1400" baseline="0"/>
        </a:p>
        <a:p>
          <a:r>
            <a:rPr lang="en-US" sz="1400" b="1" baseline="0"/>
            <a:t>How do temperature and pressure change as altitude increases?  </a:t>
          </a:r>
        </a:p>
        <a:p>
          <a:endParaRPr lang="en-US" sz="1400" b="1" baseline="0"/>
        </a:p>
        <a:p>
          <a:endParaRPr lang="en-US" sz="1400" b="1" baseline="0"/>
        </a:p>
        <a:p>
          <a:r>
            <a:rPr lang="en-US" sz="1400" b="1" baseline="0"/>
            <a:t>How do these forecasted results compare with expected trends?</a:t>
          </a:r>
        </a:p>
        <a:p>
          <a:endParaRPr lang="en-US" sz="1400" baseline="0"/>
        </a:p>
        <a:p>
          <a:endParaRPr lang="en-US" sz="1400" b="1" u="sng" baseline="0"/>
        </a:p>
        <a:p>
          <a:endParaRPr lang="en-US" sz="1400" b="1" u="sng" baseline="0"/>
        </a:p>
        <a:p>
          <a:r>
            <a:rPr lang="en-US" sz="1400" b="1" u="sng" baseline="0"/>
            <a:t>#2 Tropopause Altitude</a:t>
          </a:r>
        </a:p>
        <a:p>
          <a:endParaRPr lang="en-US" sz="1400" baseline="0"/>
        </a:p>
        <a:p>
          <a:r>
            <a:rPr lang="en-US" sz="1400" baseline="0"/>
            <a:t>Use your temperature vs. altitude graph to identify the layers / pauses of the atmosphere.</a:t>
          </a:r>
        </a:p>
        <a:p>
          <a:endParaRPr lang="en-US" sz="1400" baseline="0"/>
        </a:p>
        <a:p>
          <a:r>
            <a:rPr lang="en-US" sz="1400" b="1" baseline="0"/>
            <a:t>What is the altitude of the bottom of the tropopause?</a:t>
          </a:r>
        </a:p>
        <a:p>
          <a:endParaRPr lang="en-US" sz="1400" baseline="0"/>
        </a:p>
        <a:p>
          <a:endParaRPr lang="en-US" sz="1400" baseline="0"/>
        </a:p>
        <a:p>
          <a:r>
            <a:rPr lang="en-US" sz="1400" b="1" u="sng" baseline="0"/>
            <a:t>Exploring further:</a:t>
          </a:r>
        </a:p>
        <a:p>
          <a:r>
            <a:rPr lang="en-US" sz="1400" baseline="0"/>
            <a:t>To access sounding data for any location, visit: The University of Wyoming Department of Atmospheric Sciences at http://weather.uwyo.edu/polar/balloon_traj.html.  Here you need to select the forecast time (universal time) and enter the latitude and longitude of your location (decimal form).  </a:t>
          </a:r>
        </a:p>
        <a:p>
          <a:endParaRPr lang="en-US" sz="1400" baseline="0"/>
        </a:p>
        <a:p>
          <a:r>
            <a:rPr lang="en-US" sz="1400" baseline="0"/>
            <a:t>You will find actual launch data from the 2013 launches at Colchester High School on the final tabs of this spreadsheet.  How does today's simulated launch data compare to the data from these previous launches?  Why might there be differences?</a:t>
          </a:r>
        </a:p>
        <a:p>
          <a:endParaRPr lang="en-US" sz="14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xdr:colOff>
      <xdr:row>1</xdr:row>
      <xdr:rowOff>0</xdr:rowOff>
    </xdr:from>
    <xdr:to>
      <xdr:col>11</xdr:col>
      <xdr:colOff>304800</xdr:colOff>
      <xdr:row>43</xdr:row>
      <xdr:rowOff>101600</xdr:rowOff>
    </xdr:to>
    <xdr:sp macro="" textlink="">
      <xdr:nvSpPr>
        <xdr:cNvPr id="2" name="TextBox 1"/>
        <xdr:cNvSpPr txBox="1"/>
      </xdr:nvSpPr>
      <xdr:spPr>
        <a:xfrm>
          <a:off x="4356100" y="295275"/>
          <a:ext cx="4425950" cy="824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400" b="1" u="sng"/>
            <a:t>#3</a:t>
          </a:r>
          <a:r>
            <a:rPr lang="en-US" sz="1400" b="1" u="sng" baseline="0"/>
            <a:t> </a:t>
          </a:r>
          <a:r>
            <a:rPr lang="en-US" sz="1400" b="1" u="sng"/>
            <a:t>Calculate Ascent Rate</a:t>
          </a:r>
          <a:endParaRPr lang="en-US" sz="1400" b="1" u="sng" baseline="0"/>
        </a:p>
        <a:p>
          <a:r>
            <a:rPr lang="en-US" sz="1400" baseline="0"/>
            <a:t>	</a:t>
          </a:r>
        </a:p>
        <a:p>
          <a:r>
            <a:rPr lang="en-US" sz="1400" baseline="0"/>
            <a:t>Use the "lift calculator" to the left to determine how quickly the balloon, loaded with the string, parachute, housing, and sensor will rise.</a:t>
          </a:r>
        </a:p>
        <a:p>
          <a:endParaRPr lang="en-US" sz="1400" baseline="0"/>
        </a:p>
        <a:p>
          <a:r>
            <a:rPr lang="en-US" sz="1400" baseline="0"/>
            <a:t>You will be entering data in the brown boxes.</a:t>
          </a:r>
        </a:p>
        <a:p>
          <a:endParaRPr lang="en-US" sz="1400" baseline="0"/>
        </a:p>
        <a:p>
          <a:r>
            <a:rPr lang="en-US" sz="1400" baseline="0"/>
            <a:t>Use meter tape provided to measure and enter the circumference of the balloon.</a:t>
          </a:r>
        </a:p>
        <a:p>
          <a:endParaRPr lang="en-US" sz="1400" baseline="0"/>
        </a:p>
        <a:p>
          <a:r>
            <a:rPr lang="en-US" sz="1400" baseline="0"/>
            <a:t>Use the balances provided to measure the mass of the parachute, string, and housing</a:t>
          </a:r>
        </a:p>
        <a:p>
          <a:endParaRPr lang="en-US" sz="1400" baseline="0"/>
        </a:p>
        <a:p>
          <a:r>
            <a:rPr lang="en-US" sz="1400" b="1" baseline="0"/>
            <a:t>How fast will the loaded balloon rise (ascend)?</a:t>
          </a:r>
          <a:endParaRPr lang="en-US" sz="1400" b="0" baseline="0"/>
        </a:p>
        <a:p>
          <a:endParaRPr lang="en-US" sz="1400" b="0" baseline="0"/>
        </a:p>
        <a:p>
          <a:endParaRPr lang="en-US" sz="1400" b="0" baseline="0"/>
        </a:p>
        <a:p>
          <a:r>
            <a:rPr lang="en-US" sz="1400" b="1" u="sng" baseline="0"/>
            <a:t>#4 Calculate Flight Time</a:t>
          </a:r>
        </a:p>
        <a:p>
          <a:endParaRPr lang="en-US" sz="1400" b="0" baseline="0"/>
        </a:p>
        <a:p>
          <a:r>
            <a:rPr lang="en-US" sz="1400" b="1" baseline="0"/>
            <a:t>How long will it take the balloon to reach the bottom of the tropopause?</a:t>
          </a:r>
        </a:p>
        <a:p>
          <a:endParaRPr lang="en-US" sz="1400" b="1" baseline="0"/>
        </a:p>
        <a:p>
          <a:endParaRPr lang="en-US" sz="1400" b="1" u="sng" baseline="0"/>
        </a:p>
        <a:p>
          <a:endParaRPr lang="en-US" sz="1400" b="1" u="sng" baseline="0"/>
        </a:p>
        <a:p>
          <a:r>
            <a:rPr lang="en-US" sz="1400" b="1" u="sng" baseline="0"/>
            <a:t>Exploring further:</a:t>
          </a:r>
        </a:p>
        <a:p>
          <a:r>
            <a:rPr lang="en-US" sz="1400" b="1" baseline="0"/>
            <a:t>What parameters could you change to increase (or decrease) the ascent?  Why might this be an advantage?</a:t>
          </a:r>
        </a:p>
        <a:p>
          <a:endParaRPr lang="en-US" sz="1400" b="0" baseline="0"/>
        </a:p>
        <a:p>
          <a:r>
            <a:rPr lang="en-US" sz="1400" b="0" baseline="0"/>
            <a:t>Further details about how the SWAC "lift calculator" works can be found on the "calculations" tab.  </a:t>
          </a:r>
        </a:p>
        <a:p>
          <a:endParaRPr lang="en-US" sz="1400" b="0" baseline="0"/>
        </a:p>
        <a:p>
          <a:r>
            <a:rPr lang="en-US" sz="1400" b="0" baseline="0"/>
            <a:t>You can also visit the University of Cambridge's flight predictor at: http://predict.habhub.org.  Here you can further manipulate variables such as payload mass, balloon mass and type, ascent and descent rate under the "burst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workbookViewId="0">
      <selection activeCell="C2" sqref="C2"/>
    </sheetView>
  </sheetViews>
  <sheetFormatPr defaultColWidth="8.85546875" defaultRowHeight="15" x14ac:dyDescent="0.25"/>
  <cols>
    <col min="4" max="4" width="15.7109375" style="5" customWidth="1"/>
    <col min="5" max="5" width="16.85546875" style="5" customWidth="1"/>
    <col min="6" max="6" width="18.7109375" style="5" customWidth="1"/>
    <col min="7" max="7" width="17.28515625" style="5" customWidth="1"/>
  </cols>
  <sheetData>
    <row r="1" spans="1:7" s="11" customFormat="1" ht="21" x14ac:dyDescent="0.35">
      <c r="C1" s="12" t="s">
        <v>49</v>
      </c>
      <c r="D1" s="6"/>
      <c r="E1" s="6"/>
      <c r="F1" s="6"/>
      <c r="G1" s="6"/>
    </row>
    <row r="2" spans="1:7" ht="21" x14ac:dyDescent="0.35">
      <c r="C2" s="10"/>
    </row>
    <row r="3" spans="1:7" s="6" customFormat="1" x14ac:dyDescent="0.25">
      <c r="D3" s="6" t="s">
        <v>14</v>
      </c>
      <c r="E3" s="6" t="s">
        <v>28</v>
      </c>
      <c r="F3" s="6" t="s">
        <v>15</v>
      </c>
      <c r="G3" s="6" t="s">
        <v>13</v>
      </c>
    </row>
    <row r="4" spans="1:7" x14ac:dyDescent="0.25">
      <c r="A4" s="1"/>
      <c r="D4" s="20">
        <v>975</v>
      </c>
      <c r="E4" s="20">
        <v>2</v>
      </c>
      <c r="F4" s="31">
        <f>E4+273</f>
        <v>275</v>
      </c>
      <c r="G4" s="20">
        <v>216</v>
      </c>
    </row>
    <row r="5" spans="1:7" x14ac:dyDescent="0.25">
      <c r="A5" s="1"/>
      <c r="D5" s="20">
        <v>975</v>
      </c>
      <c r="E5" s="20">
        <v>3</v>
      </c>
      <c r="F5" s="31">
        <f t="shared" ref="F5:F30" si="0">E5+273</f>
        <v>276</v>
      </c>
      <c r="G5" s="20">
        <v>220</v>
      </c>
    </row>
    <row r="6" spans="1:7" x14ac:dyDescent="0.25">
      <c r="A6" s="1"/>
      <c r="D6" s="20">
        <v>950</v>
      </c>
      <c r="E6" s="20">
        <v>2</v>
      </c>
      <c r="F6" s="31">
        <f t="shared" si="0"/>
        <v>275</v>
      </c>
      <c r="G6" s="20">
        <v>430</v>
      </c>
    </row>
    <row r="7" spans="1:7" x14ac:dyDescent="0.25">
      <c r="A7" s="1"/>
      <c r="D7" s="20">
        <v>925</v>
      </c>
      <c r="E7" s="20">
        <v>0</v>
      </c>
      <c r="F7" s="31">
        <f t="shared" si="0"/>
        <v>273</v>
      </c>
      <c r="G7" s="20">
        <v>644</v>
      </c>
    </row>
    <row r="8" spans="1:7" x14ac:dyDescent="0.25">
      <c r="A8" s="1"/>
      <c r="D8" s="20">
        <v>900</v>
      </c>
      <c r="E8" s="20">
        <v>-2</v>
      </c>
      <c r="F8" s="31">
        <f t="shared" si="0"/>
        <v>271</v>
      </c>
      <c r="G8" s="20">
        <v>863</v>
      </c>
    </row>
    <row r="9" spans="1:7" x14ac:dyDescent="0.25">
      <c r="A9" s="1"/>
      <c r="D9" s="20">
        <v>850</v>
      </c>
      <c r="E9" s="20">
        <v>-6</v>
      </c>
      <c r="F9" s="31">
        <f t="shared" si="0"/>
        <v>267</v>
      </c>
      <c r="G9" s="20">
        <v>1313</v>
      </c>
    </row>
    <row r="10" spans="1:7" x14ac:dyDescent="0.25">
      <c r="A10" s="1"/>
      <c r="D10" s="20">
        <v>800</v>
      </c>
      <c r="E10" s="20">
        <v>-9</v>
      </c>
      <c r="F10" s="31">
        <f t="shared" si="0"/>
        <v>264</v>
      </c>
      <c r="G10" s="20">
        <v>1785</v>
      </c>
    </row>
    <row r="11" spans="1:7" x14ac:dyDescent="0.25">
      <c r="A11" s="1"/>
      <c r="D11" s="20">
        <v>750</v>
      </c>
      <c r="E11" s="20">
        <v>-10</v>
      </c>
      <c r="F11" s="31">
        <f t="shared" si="0"/>
        <v>263</v>
      </c>
      <c r="G11" s="20">
        <v>2283</v>
      </c>
    </row>
    <row r="12" spans="1:7" x14ac:dyDescent="0.25">
      <c r="A12" s="1"/>
      <c r="D12" s="20">
        <v>700</v>
      </c>
      <c r="E12" s="20">
        <v>-13</v>
      </c>
      <c r="F12" s="31">
        <f t="shared" si="0"/>
        <v>260</v>
      </c>
      <c r="G12" s="20">
        <v>2812</v>
      </c>
    </row>
    <row r="13" spans="1:7" x14ac:dyDescent="0.25">
      <c r="A13" s="1"/>
      <c r="D13" s="20">
        <v>650</v>
      </c>
      <c r="E13" s="20">
        <v>-16</v>
      </c>
      <c r="F13" s="31">
        <f t="shared" si="0"/>
        <v>257</v>
      </c>
      <c r="G13" s="20">
        <v>3374</v>
      </c>
    </row>
    <row r="14" spans="1:7" x14ac:dyDescent="0.25">
      <c r="A14" s="1"/>
      <c r="D14" s="20">
        <v>600</v>
      </c>
      <c r="E14" s="20">
        <v>-21</v>
      </c>
      <c r="F14" s="31">
        <f t="shared" si="0"/>
        <v>252</v>
      </c>
      <c r="G14" s="20">
        <v>3971</v>
      </c>
    </row>
    <row r="15" spans="1:7" x14ac:dyDescent="0.25">
      <c r="A15" s="1"/>
      <c r="D15" s="20">
        <v>550</v>
      </c>
      <c r="E15" s="20">
        <v>-26</v>
      </c>
      <c r="F15" s="31">
        <f t="shared" si="0"/>
        <v>247</v>
      </c>
      <c r="G15" s="20">
        <v>4607</v>
      </c>
    </row>
    <row r="16" spans="1:7" x14ac:dyDescent="0.25">
      <c r="A16" s="1"/>
      <c r="D16" s="20">
        <v>500</v>
      </c>
      <c r="E16" s="20">
        <v>-32</v>
      </c>
      <c r="F16" s="31">
        <f t="shared" si="0"/>
        <v>241</v>
      </c>
      <c r="G16" s="20">
        <v>5287</v>
      </c>
    </row>
    <row r="17" spans="1:7" x14ac:dyDescent="0.25">
      <c r="A17" s="1"/>
      <c r="D17" s="20">
        <v>450</v>
      </c>
      <c r="E17" s="20">
        <v>-36</v>
      </c>
      <c r="F17" s="31">
        <f t="shared" si="0"/>
        <v>237</v>
      </c>
      <c r="G17" s="20">
        <v>6023</v>
      </c>
    </row>
    <row r="18" spans="1:7" x14ac:dyDescent="0.25">
      <c r="A18" s="1"/>
      <c r="D18" s="20">
        <v>400</v>
      </c>
      <c r="E18" s="20">
        <v>-38</v>
      </c>
      <c r="F18" s="31">
        <f t="shared" si="0"/>
        <v>235</v>
      </c>
      <c r="G18" s="20">
        <v>6835</v>
      </c>
    </row>
    <row r="19" spans="1:7" x14ac:dyDescent="0.25">
      <c r="A19" s="1"/>
      <c r="D19" s="20">
        <v>350</v>
      </c>
      <c r="E19" s="20">
        <v>-41</v>
      </c>
      <c r="F19" s="31">
        <f t="shared" si="0"/>
        <v>232</v>
      </c>
      <c r="G19" s="20">
        <v>7749</v>
      </c>
    </row>
    <row r="20" spans="1:7" x14ac:dyDescent="0.25">
      <c r="A20" s="1"/>
      <c r="D20" s="20">
        <v>300</v>
      </c>
      <c r="E20" s="20">
        <v>-44</v>
      </c>
      <c r="F20" s="31">
        <f t="shared" si="0"/>
        <v>229</v>
      </c>
      <c r="G20" s="20">
        <v>8791</v>
      </c>
    </row>
    <row r="21" spans="1:7" x14ac:dyDescent="0.25">
      <c r="A21" s="1"/>
      <c r="D21" s="20">
        <v>250</v>
      </c>
      <c r="E21" s="20">
        <v>-45</v>
      </c>
      <c r="F21" s="31">
        <f t="shared" si="0"/>
        <v>228</v>
      </c>
      <c r="G21" s="20">
        <v>10010</v>
      </c>
    </row>
    <row r="22" spans="1:7" x14ac:dyDescent="0.25">
      <c r="A22" s="1"/>
      <c r="D22" s="20">
        <v>200</v>
      </c>
      <c r="E22" s="20">
        <v>-46</v>
      </c>
      <c r="F22" s="31">
        <f t="shared" si="0"/>
        <v>227</v>
      </c>
      <c r="G22" s="20">
        <v>11499</v>
      </c>
    </row>
    <row r="23" spans="1:7" x14ac:dyDescent="0.25">
      <c r="A23" s="1"/>
      <c r="D23" s="20">
        <v>150</v>
      </c>
      <c r="E23" s="20">
        <v>-49</v>
      </c>
      <c r="F23" s="31">
        <f t="shared" si="0"/>
        <v>224</v>
      </c>
      <c r="G23" s="20">
        <v>13393</v>
      </c>
    </row>
    <row r="24" spans="1:7" x14ac:dyDescent="0.25">
      <c r="A24" s="1"/>
      <c r="D24" s="20">
        <v>100</v>
      </c>
      <c r="E24" s="20">
        <v>-49</v>
      </c>
      <c r="F24" s="31">
        <f t="shared" si="0"/>
        <v>224</v>
      </c>
      <c r="G24" s="20">
        <v>16053</v>
      </c>
    </row>
    <row r="25" spans="1:7" x14ac:dyDescent="0.25">
      <c r="A25" s="1"/>
      <c r="D25" s="20">
        <v>71</v>
      </c>
      <c r="E25" s="20">
        <v>-53</v>
      </c>
      <c r="F25" s="31">
        <f t="shared" si="0"/>
        <v>220</v>
      </c>
      <c r="G25" s="20">
        <v>18288</v>
      </c>
    </row>
    <row r="26" spans="1:7" x14ac:dyDescent="0.25">
      <c r="A26" s="1"/>
      <c r="D26" s="20">
        <v>70</v>
      </c>
      <c r="E26" s="20">
        <v>-53</v>
      </c>
      <c r="F26" s="31">
        <f t="shared" si="0"/>
        <v>220</v>
      </c>
      <c r="G26" s="20">
        <v>18363</v>
      </c>
    </row>
    <row r="27" spans="1:7" x14ac:dyDescent="0.25">
      <c r="A27" s="1"/>
      <c r="D27" s="20">
        <v>50</v>
      </c>
      <c r="E27" s="20">
        <v>-52</v>
      </c>
      <c r="F27" s="31">
        <f t="shared" si="0"/>
        <v>221</v>
      </c>
      <c r="G27" s="20">
        <v>20539</v>
      </c>
    </row>
    <row r="28" spans="1:7" x14ac:dyDescent="0.25">
      <c r="A28" s="1"/>
      <c r="D28" s="20">
        <v>30</v>
      </c>
      <c r="E28" s="20">
        <v>-54</v>
      </c>
      <c r="F28" s="31">
        <f t="shared" si="0"/>
        <v>219</v>
      </c>
      <c r="G28" s="20">
        <v>23830</v>
      </c>
    </row>
    <row r="29" spans="1:7" x14ac:dyDescent="0.25">
      <c r="A29" s="1"/>
      <c r="D29" s="20">
        <v>20</v>
      </c>
      <c r="E29" s="20">
        <v>-53</v>
      </c>
      <c r="F29" s="31">
        <f t="shared" si="0"/>
        <v>220</v>
      </c>
      <c r="G29" s="20">
        <v>26429</v>
      </c>
    </row>
    <row r="30" spans="1:7" x14ac:dyDescent="0.25">
      <c r="A30" s="1"/>
      <c r="D30" s="20">
        <v>10</v>
      </c>
      <c r="E30" s="20">
        <v>-50</v>
      </c>
      <c r="F30" s="31">
        <f t="shared" si="0"/>
        <v>223</v>
      </c>
      <c r="G30" s="20">
        <v>30000</v>
      </c>
    </row>
  </sheetData>
  <phoneticPr fontId="4"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7" sqref="A7"/>
    </sheetView>
  </sheetViews>
  <sheetFormatPr defaultColWidth="8.85546875" defaultRowHeight="15" x14ac:dyDescent="0.25"/>
  <cols>
    <col min="1" max="1" width="40.42578125" customWidth="1"/>
    <col min="2" max="2" width="7" customWidth="1"/>
    <col min="3" max="3" width="8.85546875" style="5"/>
  </cols>
  <sheetData>
    <row r="1" spans="1:3" ht="23.25" x14ac:dyDescent="0.35">
      <c r="A1" s="28" t="s">
        <v>12</v>
      </c>
      <c r="B1" s="20"/>
      <c r="C1" s="20"/>
    </row>
    <row r="3" spans="1:3" ht="18.75" x14ac:dyDescent="0.3">
      <c r="A3" s="25" t="s">
        <v>0</v>
      </c>
      <c r="B3" s="20"/>
      <c r="C3" s="20"/>
    </row>
    <row r="4" spans="1:3" x14ac:dyDescent="0.25">
      <c r="A4" s="20" t="s">
        <v>7</v>
      </c>
      <c r="B4" s="30">
        <v>190</v>
      </c>
      <c r="C4" s="27" t="s">
        <v>3</v>
      </c>
    </row>
    <row r="5" spans="1:3" x14ac:dyDescent="0.25">
      <c r="A5" s="20" t="s">
        <v>48</v>
      </c>
      <c r="B5" s="21">
        <f>B4/PI()</f>
        <v>60.478878374920228</v>
      </c>
      <c r="C5" s="27" t="s">
        <v>3</v>
      </c>
    </row>
    <row r="6" spans="1:3" x14ac:dyDescent="0.25">
      <c r="A6" s="20" t="s">
        <v>16</v>
      </c>
      <c r="B6" s="22">
        <f>Calculations!B6</f>
        <v>121.15504175642056</v>
      </c>
      <c r="C6" s="27" t="s">
        <v>4</v>
      </c>
    </row>
    <row r="7" spans="1:3" x14ac:dyDescent="0.25">
      <c r="A7" s="20"/>
      <c r="B7" s="22"/>
      <c r="C7" s="20"/>
    </row>
    <row r="8" spans="1:3" ht="18.75" x14ac:dyDescent="0.3">
      <c r="A8" s="25" t="s">
        <v>1</v>
      </c>
      <c r="B8" s="22"/>
      <c r="C8" s="20"/>
    </row>
    <row r="9" spans="1:3" x14ac:dyDescent="0.25">
      <c r="A9" s="20" t="s">
        <v>8</v>
      </c>
      <c r="B9" s="23">
        <v>38</v>
      </c>
      <c r="C9" s="27" t="s">
        <v>5</v>
      </c>
    </row>
    <row r="10" spans="1:3" x14ac:dyDescent="0.25">
      <c r="A10" s="20" t="s">
        <v>10</v>
      </c>
      <c r="B10" s="24">
        <v>38</v>
      </c>
      <c r="C10" s="27" t="s">
        <v>4</v>
      </c>
    </row>
    <row r="11" spans="1:3" x14ac:dyDescent="0.25">
      <c r="A11" s="20" t="s">
        <v>9</v>
      </c>
      <c r="B11" s="30">
        <v>0</v>
      </c>
      <c r="C11" s="27" t="s">
        <v>4</v>
      </c>
    </row>
    <row r="12" spans="1:3" x14ac:dyDescent="0.25">
      <c r="A12" s="20" t="s">
        <v>11</v>
      </c>
      <c r="B12" s="20">
        <f>SUM(B9:B11)</f>
        <v>76</v>
      </c>
      <c r="C12" s="27" t="s">
        <v>4</v>
      </c>
    </row>
    <row r="13" spans="1:3" ht="18.75" x14ac:dyDescent="0.3">
      <c r="A13" s="3"/>
    </row>
    <row r="14" spans="1:3" ht="18.75" x14ac:dyDescent="0.3">
      <c r="A14" s="25" t="s">
        <v>2</v>
      </c>
      <c r="B14" s="20"/>
      <c r="C14" s="20"/>
    </row>
    <row r="15" spans="1:3" x14ac:dyDescent="0.25">
      <c r="A15" s="20" t="s">
        <v>17</v>
      </c>
      <c r="B15" s="26">
        <f>B6-B12</f>
        <v>45.155041756420559</v>
      </c>
      <c r="C15" s="27" t="s">
        <v>4</v>
      </c>
    </row>
    <row r="16" spans="1:3" x14ac:dyDescent="0.25">
      <c r="A16" s="20" t="s">
        <v>18</v>
      </c>
      <c r="B16" s="29">
        <f>Calculations!B13</f>
        <v>3.171717089081731</v>
      </c>
      <c r="C16" s="27" t="s">
        <v>6</v>
      </c>
    </row>
  </sheetData>
  <phoneticPr fontId="4"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D15" sqref="D15"/>
    </sheetView>
  </sheetViews>
  <sheetFormatPr defaultColWidth="8.85546875" defaultRowHeight="15" x14ac:dyDescent="0.25"/>
  <cols>
    <col min="1" max="1" width="28" style="2" customWidth="1"/>
    <col min="2" max="2" width="17.42578125" style="2" customWidth="1"/>
    <col min="3" max="3" width="8.85546875" style="2"/>
    <col min="4" max="4" width="8.85546875" style="2" customWidth="1"/>
    <col min="5" max="16384" width="8.85546875" style="2"/>
  </cols>
  <sheetData>
    <row r="1" spans="1:4" ht="23.25" x14ac:dyDescent="0.35">
      <c r="A1" s="17" t="s">
        <v>29</v>
      </c>
      <c r="B1" s="13"/>
      <c r="C1" s="13"/>
      <c r="D1" s="13"/>
    </row>
    <row r="2" spans="1:4" x14ac:dyDescent="0.25">
      <c r="A2" s="14" t="s">
        <v>30</v>
      </c>
      <c r="B2" s="16">
        <v>1225</v>
      </c>
      <c r="C2" s="14" t="s">
        <v>31</v>
      </c>
      <c r="D2" s="13"/>
    </row>
    <row r="3" spans="1:4" x14ac:dyDescent="0.25">
      <c r="A3" s="14" t="s">
        <v>32</v>
      </c>
      <c r="B3" s="16">
        <v>179</v>
      </c>
      <c r="C3" s="14" t="s">
        <v>31</v>
      </c>
      <c r="D3" s="13"/>
    </row>
    <row r="4" spans="1:4" x14ac:dyDescent="0.25">
      <c r="A4" s="14" t="s">
        <v>33</v>
      </c>
      <c r="B4" s="16">
        <f>'#3&amp; 4 Ascent Rate &amp; Flight Time'!B5</f>
        <v>60.478878374920228</v>
      </c>
      <c r="C4" s="14" t="s">
        <v>3</v>
      </c>
      <c r="D4" s="13"/>
    </row>
    <row r="5" spans="1:4" x14ac:dyDescent="0.25">
      <c r="A5" s="14" t="s">
        <v>34</v>
      </c>
      <c r="B5" s="15">
        <f>(4/3)*PI()*(B4/200)^3</f>
        <v>0.11582699976713247</v>
      </c>
      <c r="C5" s="14" t="s">
        <v>35</v>
      </c>
      <c r="D5" s="13"/>
    </row>
    <row r="6" spans="1:4" x14ac:dyDescent="0.25">
      <c r="A6" s="14" t="s">
        <v>36</v>
      </c>
      <c r="B6" s="19">
        <f>B5*(B2-B3)</f>
        <v>121.15504175642056</v>
      </c>
      <c r="C6" s="18" t="s">
        <v>37</v>
      </c>
      <c r="D6" s="13"/>
    </row>
    <row r="7" spans="1:4" x14ac:dyDescent="0.25">
      <c r="A7" s="13"/>
      <c r="B7" s="15"/>
      <c r="C7" s="16"/>
      <c r="D7" s="13"/>
    </row>
    <row r="8" spans="1:4" ht="23.25" x14ac:dyDescent="0.35">
      <c r="A8" s="17" t="s">
        <v>38</v>
      </c>
      <c r="B8" s="15"/>
      <c r="C8" s="16"/>
      <c r="D8" s="13"/>
    </row>
    <row r="9" spans="1:4" x14ac:dyDescent="0.25">
      <c r="A9" s="14" t="s">
        <v>39</v>
      </c>
      <c r="B9" s="15">
        <f>'#3&amp; 4 Ascent Rate &amp; Flight Time'!B15</f>
        <v>45.155041756420559</v>
      </c>
      <c r="C9" s="14" t="s">
        <v>37</v>
      </c>
      <c r="D9" s="13"/>
    </row>
    <row r="10" spans="1:4" x14ac:dyDescent="0.25">
      <c r="A10" s="14" t="s">
        <v>40</v>
      </c>
      <c r="B10" s="16">
        <v>9.8000000000000007</v>
      </c>
      <c r="C10" s="14" t="s">
        <v>41</v>
      </c>
      <c r="D10" s="13"/>
    </row>
    <row r="11" spans="1:4" x14ac:dyDescent="0.25">
      <c r="A11" s="14" t="s">
        <v>42</v>
      </c>
      <c r="B11" s="16">
        <v>0.25</v>
      </c>
      <c r="C11" s="13"/>
      <c r="D11" s="13"/>
    </row>
    <row r="12" spans="1:4" x14ac:dyDescent="0.25">
      <c r="A12" s="14" t="s">
        <v>43</v>
      </c>
      <c r="B12" s="15">
        <f>PI()*(B4/200)^2</f>
        <v>0.28727467228087111</v>
      </c>
      <c r="C12" s="14" t="s">
        <v>44</v>
      </c>
      <c r="D12" s="14" t="s">
        <v>45</v>
      </c>
    </row>
    <row r="13" spans="1:4" x14ac:dyDescent="0.25">
      <c r="A13" s="14" t="s">
        <v>46</v>
      </c>
      <c r="B13" s="19">
        <f>SQRT((B9*B10)/(0.5*1000*B11*B12*(B2/1000)))</f>
        <v>3.171717089081731</v>
      </c>
      <c r="C13" s="14" t="s">
        <v>6</v>
      </c>
      <c r="D13" s="14" t="s">
        <v>47</v>
      </c>
    </row>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selection activeCell="F27" sqref="F27"/>
    </sheetView>
  </sheetViews>
  <sheetFormatPr defaultColWidth="8.85546875" defaultRowHeight="15" x14ac:dyDescent="0.25"/>
  <cols>
    <col min="1" max="1" width="15.85546875" customWidth="1"/>
    <col min="2" max="2" width="15.42578125" customWidth="1"/>
    <col min="3" max="3" width="15.140625" customWidth="1"/>
    <col min="4" max="4" width="17" customWidth="1"/>
    <col min="5" max="5" width="14" customWidth="1"/>
  </cols>
  <sheetData>
    <row r="1" spans="1:5" x14ac:dyDescent="0.25">
      <c r="A1" t="s">
        <v>19</v>
      </c>
      <c r="B1" s="4"/>
      <c r="C1" s="7"/>
    </row>
    <row r="2" spans="1:5" x14ac:dyDescent="0.25">
      <c r="A2" t="s">
        <v>20</v>
      </c>
      <c r="B2" s="4" t="s">
        <v>21</v>
      </c>
      <c r="C2" s="7" t="s">
        <v>22</v>
      </c>
      <c r="D2" t="s">
        <v>23</v>
      </c>
      <c r="E2" t="s">
        <v>24</v>
      </c>
    </row>
    <row r="3" spans="1:5" x14ac:dyDescent="0.25">
      <c r="A3">
        <v>0</v>
      </c>
      <c r="B3" s="4">
        <v>1022</v>
      </c>
      <c r="C3" s="7">
        <v>0</v>
      </c>
      <c r="D3">
        <v>282</v>
      </c>
      <c r="E3">
        <v>58</v>
      </c>
    </row>
    <row r="4" spans="1:5" x14ac:dyDescent="0.25">
      <c r="A4">
        <v>1</v>
      </c>
      <c r="B4" s="4">
        <v>1022</v>
      </c>
      <c r="C4" s="7">
        <v>0</v>
      </c>
      <c r="D4">
        <v>282</v>
      </c>
      <c r="E4">
        <v>59</v>
      </c>
    </row>
    <row r="5" spans="1:5" x14ac:dyDescent="0.25">
      <c r="A5">
        <v>2</v>
      </c>
      <c r="B5" s="4">
        <v>1014</v>
      </c>
      <c r="C5" s="7">
        <v>6.6141381780619013E-2</v>
      </c>
      <c r="D5">
        <v>281</v>
      </c>
      <c r="E5">
        <v>57</v>
      </c>
    </row>
    <row r="6" spans="1:5" x14ac:dyDescent="0.25">
      <c r="A6">
        <v>3</v>
      </c>
      <c r="B6" s="4">
        <v>994</v>
      </c>
      <c r="C6" s="7">
        <v>0.23336343622274758</v>
      </c>
      <c r="D6">
        <v>283</v>
      </c>
      <c r="E6">
        <v>55</v>
      </c>
    </row>
    <row r="7" spans="1:5" x14ac:dyDescent="0.25">
      <c r="A7">
        <v>4</v>
      </c>
      <c r="B7" s="4">
        <v>975</v>
      </c>
      <c r="C7" s="7">
        <v>0.39476810295955866</v>
      </c>
      <c r="D7">
        <v>285</v>
      </c>
      <c r="E7">
        <v>52</v>
      </c>
    </row>
    <row r="8" spans="1:5" x14ac:dyDescent="0.25">
      <c r="A8">
        <v>5</v>
      </c>
      <c r="B8" s="4">
        <v>955</v>
      </c>
      <c r="C8" s="7">
        <v>0.56744395455486418</v>
      </c>
      <c r="D8">
        <v>285</v>
      </c>
      <c r="E8">
        <v>51</v>
      </c>
    </row>
    <row r="9" spans="1:5" x14ac:dyDescent="0.25">
      <c r="A9">
        <v>6</v>
      </c>
      <c r="B9" s="4">
        <v>940</v>
      </c>
      <c r="C9" s="7">
        <v>0.69888350941542854</v>
      </c>
      <c r="D9">
        <v>285</v>
      </c>
      <c r="E9">
        <v>49</v>
      </c>
    </row>
    <row r="10" spans="1:5" x14ac:dyDescent="0.25">
      <c r="A10">
        <v>7</v>
      </c>
      <c r="B10" s="4"/>
      <c r="C10" s="7"/>
      <c r="D10">
        <v>285</v>
      </c>
      <c r="E10">
        <v>48</v>
      </c>
    </row>
    <row r="11" spans="1:5" x14ac:dyDescent="0.25">
      <c r="A11">
        <v>8</v>
      </c>
      <c r="B11" s="4"/>
      <c r="C11" s="7"/>
    </row>
    <row r="12" spans="1:5" x14ac:dyDescent="0.25">
      <c r="A12">
        <v>9</v>
      </c>
      <c r="B12" s="4"/>
      <c r="C12" s="7"/>
    </row>
    <row r="13" spans="1:5" x14ac:dyDescent="0.25">
      <c r="A13">
        <v>10</v>
      </c>
      <c r="B13" s="4"/>
      <c r="C13" s="7"/>
    </row>
    <row r="14" spans="1:5" x14ac:dyDescent="0.25">
      <c r="A14">
        <v>11</v>
      </c>
      <c r="B14" s="4">
        <v>854</v>
      </c>
      <c r="C14" s="7">
        <v>1.4870863709123672</v>
      </c>
      <c r="D14">
        <v>285</v>
      </c>
      <c r="E14">
        <v>28</v>
      </c>
    </row>
    <row r="15" spans="1:5" x14ac:dyDescent="0.25">
      <c r="A15">
        <v>12</v>
      </c>
      <c r="B15" s="4">
        <v>839</v>
      </c>
      <c r="C15" s="7">
        <v>1.6310918739461544</v>
      </c>
      <c r="D15">
        <v>284</v>
      </c>
      <c r="E15">
        <v>28</v>
      </c>
    </row>
    <row r="16" spans="1:5" x14ac:dyDescent="0.25">
      <c r="A16">
        <v>13</v>
      </c>
      <c r="B16" s="4">
        <v>823</v>
      </c>
      <c r="C16" s="7">
        <v>1.7870149260305364</v>
      </c>
      <c r="D16">
        <v>284</v>
      </c>
      <c r="E16">
        <v>28</v>
      </c>
    </row>
    <row r="17" spans="1:5" x14ac:dyDescent="0.25">
      <c r="A17">
        <v>14</v>
      </c>
      <c r="B17" s="4">
        <v>807</v>
      </c>
      <c r="C17" s="7">
        <v>1.9454129952066024</v>
      </c>
      <c r="D17">
        <v>285</v>
      </c>
      <c r="E17">
        <v>27</v>
      </c>
    </row>
    <row r="18" spans="1:5" x14ac:dyDescent="0.25">
      <c r="A18">
        <v>15</v>
      </c>
      <c r="B18" s="4">
        <v>792</v>
      </c>
      <c r="C18" s="7">
        <v>2.0962385659052831</v>
      </c>
      <c r="D18">
        <v>284</v>
      </c>
      <c r="E18">
        <v>24</v>
      </c>
    </row>
    <row r="19" spans="1:5" x14ac:dyDescent="0.25">
      <c r="A19">
        <v>16</v>
      </c>
      <c r="B19" s="4">
        <v>775</v>
      </c>
      <c r="C19" s="7">
        <v>2.2699975063250655</v>
      </c>
      <c r="D19">
        <v>284</v>
      </c>
      <c r="E19">
        <v>24</v>
      </c>
    </row>
    <row r="20" spans="1:5" x14ac:dyDescent="0.25">
      <c r="A20">
        <v>17</v>
      </c>
      <c r="B20" s="4">
        <v>764</v>
      </c>
      <c r="C20" s="7">
        <v>2.3840819580146362</v>
      </c>
      <c r="D20">
        <v>283</v>
      </c>
      <c r="E20">
        <v>23</v>
      </c>
    </row>
    <row r="21" spans="1:5" x14ac:dyDescent="0.25">
      <c r="A21">
        <v>18</v>
      </c>
      <c r="B21" s="4">
        <v>750</v>
      </c>
      <c r="C21" s="7">
        <v>2.5312206144571383</v>
      </c>
      <c r="D21">
        <v>282</v>
      </c>
      <c r="E21">
        <v>22</v>
      </c>
    </row>
    <row r="22" spans="1:5" x14ac:dyDescent="0.25">
      <c r="A22">
        <v>19</v>
      </c>
      <c r="B22" s="4">
        <v>736</v>
      </c>
      <c r="C22" s="7">
        <v>2.6806010958056885</v>
      </c>
      <c r="D22">
        <v>281</v>
      </c>
      <c r="E22">
        <v>20</v>
      </c>
    </row>
    <row r="23" spans="1:5" x14ac:dyDescent="0.25">
      <c r="A23">
        <v>20</v>
      </c>
      <c r="B23" s="4">
        <v>722</v>
      </c>
      <c r="C23" s="7">
        <v>2.8323011936925462</v>
      </c>
      <c r="D23">
        <v>280</v>
      </c>
      <c r="E23">
        <v>19</v>
      </c>
    </row>
    <row r="24" spans="1:5" x14ac:dyDescent="0.25">
      <c r="A24">
        <v>21</v>
      </c>
      <c r="B24" s="4">
        <v>708</v>
      </c>
      <c r="C24" s="7">
        <v>2.9864029725752554</v>
      </c>
      <c r="D24">
        <v>280</v>
      </c>
      <c r="E24">
        <v>20</v>
      </c>
    </row>
    <row r="25" spans="1:5" x14ac:dyDescent="0.25">
      <c r="A25">
        <v>22</v>
      </c>
      <c r="B25" s="4">
        <v>694</v>
      </c>
      <c r="C25" s="7">
        <v>3.1429930943050035</v>
      </c>
      <c r="D25">
        <v>279</v>
      </c>
      <c r="E25">
        <v>20</v>
      </c>
    </row>
    <row r="26" spans="1:5" x14ac:dyDescent="0.25">
      <c r="A26">
        <v>23</v>
      </c>
      <c r="B26" s="4">
        <v>676</v>
      </c>
      <c r="C26" s="7">
        <v>3.3481276385663166</v>
      </c>
      <c r="D26" s="8"/>
      <c r="E26">
        <v>20</v>
      </c>
    </row>
    <row r="27" spans="1:5" x14ac:dyDescent="0.25">
      <c r="A27">
        <v>24</v>
      </c>
      <c r="B27" s="4">
        <v>665</v>
      </c>
      <c r="C27" s="7">
        <v>3.4756757846908419</v>
      </c>
      <c r="D27">
        <v>277</v>
      </c>
      <c r="E27">
        <v>20</v>
      </c>
    </row>
    <row r="28" spans="1:5" x14ac:dyDescent="0.25">
      <c r="A28">
        <v>25</v>
      </c>
      <c r="B28" s="4">
        <v>651</v>
      </c>
      <c r="C28" s="7">
        <v>3.6405050833715311</v>
      </c>
      <c r="D28">
        <v>276</v>
      </c>
      <c r="E28">
        <v>21</v>
      </c>
    </row>
    <row r="29" spans="1:5" x14ac:dyDescent="0.25">
      <c r="A29">
        <v>26</v>
      </c>
      <c r="B29" s="4">
        <v>639</v>
      </c>
      <c r="C29" s="7">
        <v>3.7840885381881368</v>
      </c>
      <c r="D29">
        <v>275</v>
      </c>
      <c r="E29">
        <v>21</v>
      </c>
    </row>
    <row r="30" spans="1:5" x14ac:dyDescent="0.25">
      <c r="A30">
        <v>27</v>
      </c>
      <c r="B30" s="4">
        <v>627</v>
      </c>
      <c r="C30" s="7">
        <v>3.9298729584325485</v>
      </c>
      <c r="D30">
        <v>273</v>
      </c>
      <c r="E30">
        <v>22</v>
      </c>
    </row>
    <row r="31" spans="1:5" x14ac:dyDescent="0.25">
      <c r="A31">
        <v>28</v>
      </c>
      <c r="B31" s="4">
        <v>614</v>
      </c>
      <c r="C31" s="7">
        <v>4.0903790390014523</v>
      </c>
      <c r="D31">
        <v>272</v>
      </c>
      <c r="E31">
        <v>23</v>
      </c>
    </row>
    <row r="32" spans="1:5" x14ac:dyDescent="0.25">
      <c r="A32">
        <v>29</v>
      </c>
      <c r="B32" s="4">
        <v>602</v>
      </c>
      <c r="C32" s="7">
        <v>4.2410005570122236</v>
      </c>
      <c r="D32">
        <v>272</v>
      </c>
      <c r="E32">
        <v>24</v>
      </c>
    </row>
    <row r="33" spans="1:5" x14ac:dyDescent="0.25">
      <c r="A33">
        <v>30</v>
      </c>
      <c r="B33" s="4">
        <v>590</v>
      </c>
      <c r="C33" s="7">
        <v>4.3940740066313131</v>
      </c>
      <c r="D33">
        <v>271</v>
      </c>
      <c r="E33">
        <v>25</v>
      </c>
    </row>
    <row r="34" spans="1:5" x14ac:dyDescent="0.25">
      <c r="A34">
        <v>31</v>
      </c>
      <c r="B34" s="4">
        <v>579</v>
      </c>
      <c r="C34" s="7">
        <v>4.5366229369058546</v>
      </c>
      <c r="D34">
        <v>269</v>
      </c>
      <c r="E34">
        <v>25</v>
      </c>
    </row>
    <row r="35" spans="1:5" x14ac:dyDescent="0.25">
      <c r="A35">
        <v>32</v>
      </c>
      <c r="B35" s="4">
        <v>576</v>
      </c>
      <c r="C35" s="7">
        <v>4.5758803970415372</v>
      </c>
      <c r="D35">
        <v>268</v>
      </c>
      <c r="E35">
        <v>25</v>
      </c>
    </row>
    <row r="36" spans="1:5" x14ac:dyDescent="0.25">
      <c r="A36">
        <v>33</v>
      </c>
      <c r="B36" s="4">
        <v>555</v>
      </c>
      <c r="C36" s="7">
        <v>4.8554196565901044</v>
      </c>
      <c r="D36">
        <v>268</v>
      </c>
      <c r="E36">
        <v>26</v>
      </c>
    </row>
    <row r="37" spans="1:5" x14ac:dyDescent="0.25">
      <c r="A37">
        <v>34</v>
      </c>
      <c r="B37" s="4">
        <v>542</v>
      </c>
      <c r="C37" s="7">
        <v>5.0327906190532286</v>
      </c>
      <c r="D37">
        <v>267</v>
      </c>
      <c r="E37">
        <v>27</v>
      </c>
    </row>
    <row r="38" spans="1:5" x14ac:dyDescent="0.25">
      <c r="A38">
        <v>35</v>
      </c>
      <c r="B38" s="4">
        <v>529</v>
      </c>
      <c r="C38" s="7">
        <v>5.2136417179708054</v>
      </c>
      <c r="D38">
        <v>267</v>
      </c>
      <c r="E38">
        <v>26</v>
      </c>
    </row>
    <row r="39" spans="1:5" x14ac:dyDescent="0.25">
      <c r="A39">
        <v>36</v>
      </c>
      <c r="B39" s="4">
        <v>518</v>
      </c>
      <c r="C39" s="7">
        <v>5.3695033509237451</v>
      </c>
      <c r="D39">
        <v>266</v>
      </c>
      <c r="E39">
        <v>26</v>
      </c>
    </row>
    <row r="40" spans="1:5" x14ac:dyDescent="0.25">
      <c r="A40">
        <v>37</v>
      </c>
      <c r="B40" s="4">
        <v>507</v>
      </c>
      <c r="C40" s="7">
        <v>5.5280694022902281</v>
      </c>
      <c r="D40">
        <v>265</v>
      </c>
      <c r="E40">
        <v>27</v>
      </c>
    </row>
    <row r="41" spans="1:5" x14ac:dyDescent="0.25">
      <c r="A41">
        <v>38</v>
      </c>
      <c r="B41" s="4">
        <v>497</v>
      </c>
      <c r="C41" s="7">
        <v>5.6746572119444201</v>
      </c>
      <c r="D41">
        <v>264</v>
      </c>
      <c r="E41">
        <v>26</v>
      </c>
    </row>
    <row r="42" spans="1:5" x14ac:dyDescent="0.25">
      <c r="A42">
        <v>39</v>
      </c>
      <c r="B42" s="4">
        <v>484</v>
      </c>
      <c r="C42" s="7">
        <v>5.8688359741221818</v>
      </c>
      <c r="D42">
        <v>263</v>
      </c>
      <c r="E42">
        <v>27</v>
      </c>
    </row>
    <row r="43" spans="1:5" x14ac:dyDescent="0.25">
      <c r="A43">
        <v>40</v>
      </c>
      <c r="B43" s="4">
        <v>474</v>
      </c>
      <c r="C43" s="7">
        <v>6.0210999395393445</v>
      </c>
      <c r="D43">
        <v>263</v>
      </c>
      <c r="E43">
        <v>27</v>
      </c>
    </row>
    <row r="44" spans="1:5" x14ac:dyDescent="0.25">
      <c r="A44">
        <v>41</v>
      </c>
      <c r="B44" s="4">
        <v>465</v>
      </c>
      <c r="C44" s="7">
        <v>6.1603786585466507</v>
      </c>
      <c r="D44">
        <v>262</v>
      </c>
      <c r="E44">
        <v>28</v>
      </c>
    </row>
    <row r="45" spans="1:5" x14ac:dyDescent="0.25">
      <c r="A45">
        <v>42</v>
      </c>
      <c r="B45" s="4">
        <v>454</v>
      </c>
      <c r="C45" s="7">
        <v>6.3336050109079549</v>
      </c>
      <c r="D45">
        <v>262</v>
      </c>
      <c r="E45">
        <v>28</v>
      </c>
    </row>
    <row r="46" spans="1:5" x14ac:dyDescent="0.25">
      <c r="A46">
        <v>43</v>
      </c>
      <c r="B46" s="4">
        <v>443</v>
      </c>
      <c r="C46" s="7">
        <v>6.5102650820071819</v>
      </c>
      <c r="D46">
        <v>261</v>
      </c>
      <c r="E46">
        <v>28</v>
      </c>
    </row>
    <row r="47" spans="1:5" x14ac:dyDescent="0.25">
      <c r="A47">
        <v>44</v>
      </c>
      <c r="B47" s="4">
        <v>431</v>
      </c>
      <c r="C47" s="7">
        <v>6.7070848098704383</v>
      </c>
      <c r="D47">
        <v>260</v>
      </c>
      <c r="E47">
        <v>29</v>
      </c>
    </row>
    <row r="48" spans="1:5" x14ac:dyDescent="0.25">
      <c r="A48">
        <v>45</v>
      </c>
      <c r="B48" s="4">
        <v>419</v>
      </c>
      <c r="C48" s="7">
        <v>6.9083945106914806</v>
      </c>
      <c r="D48">
        <v>259</v>
      </c>
      <c r="E48">
        <v>31</v>
      </c>
    </row>
    <row r="49" spans="1:5" x14ac:dyDescent="0.25">
      <c r="A49">
        <v>46</v>
      </c>
      <c r="B49" s="4">
        <v>410</v>
      </c>
      <c r="C49" s="7">
        <v>7.0624642979118821</v>
      </c>
      <c r="D49">
        <v>259</v>
      </c>
      <c r="E49">
        <v>32</v>
      </c>
    </row>
    <row r="50" spans="1:5" x14ac:dyDescent="0.25">
      <c r="A50">
        <v>47</v>
      </c>
      <c r="B50" s="4">
        <v>401</v>
      </c>
      <c r="C50" s="7">
        <v>7.2192983350722493</v>
      </c>
      <c r="D50">
        <v>258</v>
      </c>
      <c r="E50">
        <v>32</v>
      </c>
    </row>
    <row r="51" spans="1:5" x14ac:dyDescent="0.25">
      <c r="A51">
        <v>48</v>
      </c>
      <c r="B51" s="4">
        <v>392</v>
      </c>
      <c r="C51" s="7">
        <v>7.3790099614846092</v>
      </c>
      <c r="D51">
        <v>258</v>
      </c>
      <c r="E51">
        <v>32</v>
      </c>
    </row>
    <row r="52" spans="1:5" x14ac:dyDescent="0.25">
      <c r="A52">
        <v>49</v>
      </c>
      <c r="B52" s="4">
        <v>381</v>
      </c>
      <c r="C52" s="7">
        <v>7.5782976276130976</v>
      </c>
      <c r="D52">
        <v>258</v>
      </c>
      <c r="E52">
        <v>34</v>
      </c>
    </row>
    <row r="53" spans="1:5" x14ac:dyDescent="0.25">
      <c r="A53">
        <v>50</v>
      </c>
      <c r="B53" s="4">
        <v>371</v>
      </c>
      <c r="C53" s="7">
        <v>7.7635543392592323</v>
      </c>
      <c r="D53">
        <v>258</v>
      </c>
      <c r="E53">
        <v>35</v>
      </c>
    </row>
    <row r="54" spans="1:5" x14ac:dyDescent="0.25">
      <c r="A54">
        <v>51</v>
      </c>
      <c r="B54" s="4">
        <v>363</v>
      </c>
      <c r="C54" s="7">
        <v>7.9146946880812026</v>
      </c>
      <c r="D54">
        <v>257</v>
      </c>
      <c r="E54">
        <v>35</v>
      </c>
    </row>
    <row r="55" spans="1:5" x14ac:dyDescent="0.25">
      <c r="A55">
        <v>52</v>
      </c>
      <c r="B55" s="4">
        <v>354</v>
      </c>
      <c r="C55" s="7">
        <v>8.0879874205202729</v>
      </c>
      <c r="D55">
        <v>257</v>
      </c>
      <c r="E55">
        <v>37</v>
      </c>
    </row>
    <row r="56" spans="1:5" x14ac:dyDescent="0.25">
      <c r="A56">
        <v>53</v>
      </c>
      <c r="B56" s="4">
        <v>371</v>
      </c>
      <c r="C56" s="7">
        <v>7.7635543392592323</v>
      </c>
      <c r="D56">
        <v>257</v>
      </c>
      <c r="E56">
        <v>40</v>
      </c>
    </row>
    <row r="57" spans="1:5" x14ac:dyDescent="0.25">
      <c r="A57">
        <v>54</v>
      </c>
      <c r="B57" s="4">
        <v>388</v>
      </c>
      <c r="C57" s="7">
        <v>7.4509478669638236</v>
      </c>
      <c r="D57">
        <v>258</v>
      </c>
      <c r="E57">
        <v>42</v>
      </c>
    </row>
    <row r="58" spans="1:5" x14ac:dyDescent="0.25">
      <c r="A58">
        <v>55</v>
      </c>
      <c r="B58" s="4">
        <v>405</v>
      </c>
      <c r="C58" s="7">
        <v>7.1492459613289032</v>
      </c>
      <c r="D58">
        <v>258</v>
      </c>
      <c r="E58">
        <v>43</v>
      </c>
    </row>
    <row r="59" spans="1:5" x14ac:dyDescent="0.25">
      <c r="A59">
        <v>56</v>
      </c>
      <c r="B59" s="4"/>
      <c r="C59" s="7"/>
    </row>
    <row r="60" spans="1:5" x14ac:dyDescent="0.25">
      <c r="A60">
        <v>57</v>
      </c>
      <c r="B60" s="4">
        <v>437</v>
      </c>
      <c r="C60" s="7">
        <v>6.6081277055233256</v>
      </c>
      <c r="D60">
        <v>260</v>
      </c>
      <c r="E60">
        <v>44</v>
      </c>
    </row>
    <row r="61" spans="1:5" x14ac:dyDescent="0.25">
      <c r="A61">
        <v>58</v>
      </c>
      <c r="B61" s="4">
        <v>454</v>
      </c>
      <c r="C61" s="7">
        <v>6.3336050109079549</v>
      </c>
      <c r="D61">
        <v>261</v>
      </c>
      <c r="E61">
        <v>47</v>
      </c>
    </row>
    <row r="62" spans="1:5" x14ac:dyDescent="0.25">
      <c r="A62">
        <v>59</v>
      </c>
      <c r="B62" s="4"/>
      <c r="C62" s="7"/>
    </row>
    <row r="63" spans="1:5" x14ac:dyDescent="0.25">
      <c r="A63">
        <v>60</v>
      </c>
      <c r="B63" s="4">
        <v>485</v>
      </c>
      <c r="C63" s="7">
        <v>5.8537501344265976</v>
      </c>
      <c r="D63">
        <v>262</v>
      </c>
    </row>
    <row r="64" spans="1:5" x14ac:dyDescent="0.25">
      <c r="A64">
        <v>61</v>
      </c>
      <c r="B64" s="4">
        <v>510</v>
      </c>
      <c r="C64" s="7">
        <v>5.4845499078893623</v>
      </c>
      <c r="D64">
        <v>266</v>
      </c>
      <c r="E64">
        <v>40</v>
      </c>
    </row>
    <row r="65" spans="1:5" x14ac:dyDescent="0.25">
      <c r="A65">
        <v>62</v>
      </c>
      <c r="B65" s="4">
        <v>530</v>
      </c>
      <c r="C65" s="7">
        <v>5.1996030467927952</v>
      </c>
      <c r="D65">
        <v>267</v>
      </c>
      <c r="E65">
        <v>40</v>
      </c>
    </row>
    <row r="66" spans="1:5" x14ac:dyDescent="0.25">
      <c r="A66">
        <v>63</v>
      </c>
      <c r="B66" s="4">
        <v>547</v>
      </c>
      <c r="C66" s="7">
        <v>4.9641673672619779</v>
      </c>
      <c r="D66">
        <v>267</v>
      </c>
      <c r="E66">
        <v>38</v>
      </c>
    </row>
    <row r="67" spans="1:5" x14ac:dyDescent="0.25">
      <c r="A67">
        <v>64</v>
      </c>
      <c r="B67" s="4">
        <v>569</v>
      </c>
      <c r="C67" s="7">
        <v>4.668129297217936</v>
      </c>
      <c r="D67">
        <v>268</v>
      </c>
      <c r="E67">
        <v>36</v>
      </c>
    </row>
    <row r="68" spans="1:5" x14ac:dyDescent="0.25">
      <c r="A68">
        <v>65</v>
      </c>
      <c r="B68" s="4"/>
      <c r="C68" s="7"/>
    </row>
    <row r="69" spans="1:5" x14ac:dyDescent="0.25">
      <c r="A69">
        <v>66</v>
      </c>
      <c r="B69" s="4">
        <v>604</v>
      </c>
      <c r="C69" s="7">
        <v>4.2157290812945227</v>
      </c>
      <c r="D69">
        <v>268</v>
      </c>
    </row>
    <row r="70" spans="1:5" x14ac:dyDescent="0.25">
      <c r="A70">
        <v>67</v>
      </c>
      <c r="B70" s="4"/>
      <c r="C70" s="7"/>
    </row>
    <row r="71" spans="1:5" x14ac:dyDescent="0.25">
      <c r="A71">
        <v>68</v>
      </c>
      <c r="B71" s="4"/>
      <c r="C71" s="7"/>
    </row>
    <row r="72" spans="1:5" x14ac:dyDescent="0.25">
      <c r="A72">
        <v>69</v>
      </c>
      <c r="B72" s="4"/>
      <c r="C72" s="7"/>
    </row>
    <row r="73" spans="1:5" x14ac:dyDescent="0.25">
      <c r="A73">
        <v>70</v>
      </c>
      <c r="B73" s="4"/>
      <c r="C73" s="7"/>
    </row>
  </sheetData>
  <phoneticPr fontId="4"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workbookViewId="0">
      <selection activeCell="E24" sqref="E24"/>
    </sheetView>
  </sheetViews>
  <sheetFormatPr defaultColWidth="8.85546875" defaultRowHeight="15" x14ac:dyDescent="0.25"/>
  <cols>
    <col min="1" max="1" width="12.85546875" customWidth="1"/>
    <col min="2" max="2" width="18.140625" customWidth="1"/>
    <col min="3" max="3" width="15.28515625" customWidth="1"/>
    <col min="4" max="4" width="17.42578125" customWidth="1"/>
    <col min="5" max="5" width="18.140625" customWidth="1"/>
  </cols>
  <sheetData>
    <row r="1" spans="1:5" x14ac:dyDescent="0.25">
      <c r="A1" s="9" t="s">
        <v>25</v>
      </c>
      <c r="C1" s="7"/>
    </row>
    <row r="2" spans="1:5" x14ac:dyDescent="0.25">
      <c r="A2" t="s">
        <v>20</v>
      </c>
      <c r="B2" t="s">
        <v>21</v>
      </c>
      <c r="C2" s="7" t="s">
        <v>26</v>
      </c>
      <c r="D2" t="s">
        <v>23</v>
      </c>
      <c r="E2" t="s">
        <v>24</v>
      </c>
    </row>
    <row r="3" spans="1:5" x14ac:dyDescent="0.25">
      <c r="A3">
        <v>0</v>
      </c>
      <c r="B3">
        <v>1010</v>
      </c>
      <c r="C3" s="7">
        <v>0</v>
      </c>
      <c r="D3">
        <v>283</v>
      </c>
      <c r="E3">
        <v>59</v>
      </c>
    </row>
    <row r="4" spans="1:5" x14ac:dyDescent="0.25">
      <c r="A4">
        <v>1</v>
      </c>
      <c r="B4">
        <v>991</v>
      </c>
      <c r="C4" s="7">
        <v>0.15966850956475889</v>
      </c>
      <c r="D4">
        <v>283</v>
      </c>
      <c r="E4">
        <v>59</v>
      </c>
    </row>
    <row r="5" spans="1:5" x14ac:dyDescent="0.25">
      <c r="A5">
        <v>2</v>
      </c>
      <c r="B5">
        <v>991</v>
      </c>
      <c r="C5" s="7">
        <v>0.15966850956475889</v>
      </c>
      <c r="D5">
        <v>283</v>
      </c>
      <c r="E5">
        <v>59</v>
      </c>
    </row>
    <row r="6" spans="1:5" x14ac:dyDescent="0.25">
      <c r="A6">
        <v>3</v>
      </c>
      <c r="B6">
        <v>976</v>
      </c>
      <c r="C6" s="7">
        <v>0.28748360333633555</v>
      </c>
      <c r="D6">
        <v>285</v>
      </c>
      <c r="E6">
        <v>58</v>
      </c>
    </row>
    <row r="7" spans="1:5" x14ac:dyDescent="0.25">
      <c r="A7">
        <v>4</v>
      </c>
      <c r="B7">
        <v>962</v>
      </c>
      <c r="C7" s="7">
        <v>0.40822140437121618</v>
      </c>
      <c r="D7">
        <v>288</v>
      </c>
      <c r="E7">
        <v>47</v>
      </c>
    </row>
    <row r="8" spans="1:5" x14ac:dyDescent="0.25">
      <c r="A8">
        <v>5</v>
      </c>
      <c r="B8">
        <v>946</v>
      </c>
      <c r="C8" s="7">
        <v>0.54796284281500052</v>
      </c>
      <c r="D8">
        <v>288</v>
      </c>
      <c r="E8">
        <v>47</v>
      </c>
    </row>
    <row r="9" spans="1:5" x14ac:dyDescent="0.25">
      <c r="A9">
        <v>6</v>
      </c>
      <c r="B9">
        <v>931</v>
      </c>
      <c r="C9" s="7">
        <v>0.6807200842804717</v>
      </c>
      <c r="D9">
        <v>288</v>
      </c>
      <c r="E9">
        <v>42</v>
      </c>
    </row>
    <row r="10" spans="1:5" x14ac:dyDescent="0.25">
      <c r="A10">
        <v>7</v>
      </c>
      <c r="B10">
        <v>918</v>
      </c>
      <c r="C10" s="7">
        <v>0.79718522191318075</v>
      </c>
      <c r="D10">
        <v>288</v>
      </c>
      <c r="E10">
        <v>39</v>
      </c>
    </row>
    <row r="11" spans="1:5" x14ac:dyDescent="0.25">
      <c r="A11">
        <v>8</v>
      </c>
      <c r="B11">
        <v>905</v>
      </c>
      <c r="C11" s="7">
        <v>0.91499403794315615</v>
      </c>
      <c r="D11">
        <v>288</v>
      </c>
      <c r="E11">
        <v>36</v>
      </c>
    </row>
    <row r="12" spans="1:5" x14ac:dyDescent="0.25">
      <c r="A12">
        <v>9</v>
      </c>
      <c r="B12">
        <v>892</v>
      </c>
      <c r="C12" s="7">
        <v>1.0341816744606291</v>
      </c>
      <c r="D12">
        <v>288</v>
      </c>
      <c r="E12">
        <v>35</v>
      </c>
    </row>
    <row r="13" spans="1:5" x14ac:dyDescent="0.25">
      <c r="A13">
        <v>10</v>
      </c>
      <c r="B13">
        <v>879</v>
      </c>
      <c r="C13" s="7">
        <v>1.1547847213872084</v>
      </c>
      <c r="D13">
        <v>287</v>
      </c>
      <c r="E13">
        <v>33</v>
      </c>
    </row>
    <row r="14" spans="1:5" x14ac:dyDescent="0.25">
      <c r="A14">
        <v>11</v>
      </c>
      <c r="B14">
        <v>864</v>
      </c>
      <c r="C14" s="7">
        <v>1.2957507546939422</v>
      </c>
      <c r="D14">
        <v>286</v>
      </c>
      <c r="E14">
        <v>33</v>
      </c>
    </row>
    <row r="15" spans="1:5" x14ac:dyDescent="0.25">
      <c r="A15">
        <v>12</v>
      </c>
      <c r="B15">
        <v>852</v>
      </c>
      <c r="C15" s="7">
        <v>1.4099580062265187</v>
      </c>
      <c r="D15">
        <v>286</v>
      </c>
      <c r="E15">
        <v>33</v>
      </c>
    </row>
    <row r="16" spans="1:5" x14ac:dyDescent="0.25">
      <c r="A16">
        <v>13</v>
      </c>
      <c r="B16">
        <v>839</v>
      </c>
      <c r="C16" s="7">
        <v>1.53516239322804</v>
      </c>
      <c r="D16">
        <v>285</v>
      </c>
      <c r="E16">
        <v>34</v>
      </c>
    </row>
    <row r="17" spans="1:5" x14ac:dyDescent="0.25">
      <c r="A17">
        <v>14</v>
      </c>
      <c r="B17">
        <v>825</v>
      </c>
      <c r="C17" s="7">
        <v>1.6717677094778893</v>
      </c>
      <c r="D17">
        <v>285</v>
      </c>
      <c r="E17">
        <v>34</v>
      </c>
    </row>
    <row r="18" spans="1:5" x14ac:dyDescent="0.25">
      <c r="A18">
        <v>15</v>
      </c>
      <c r="B18">
        <v>813</v>
      </c>
      <c r="C18" s="7">
        <v>1.7903606749285277</v>
      </c>
      <c r="D18">
        <v>284</v>
      </c>
      <c r="E18">
        <v>33</v>
      </c>
    </row>
    <row r="19" spans="1:5" x14ac:dyDescent="0.25">
      <c r="A19">
        <v>16</v>
      </c>
      <c r="B19">
        <v>800</v>
      </c>
      <c r="C19" s="7">
        <v>1.9204473016414279</v>
      </c>
      <c r="D19">
        <v>284</v>
      </c>
      <c r="E19">
        <v>33</v>
      </c>
    </row>
    <row r="20" spans="1:5" x14ac:dyDescent="0.25">
      <c r="A20">
        <v>17</v>
      </c>
      <c r="B20">
        <v>787</v>
      </c>
      <c r="C20" s="7">
        <v>2.0522576193236932</v>
      </c>
      <c r="D20">
        <v>284</v>
      </c>
      <c r="E20">
        <v>31</v>
      </c>
    </row>
    <row r="21" spans="1:5" x14ac:dyDescent="0.25">
      <c r="A21">
        <v>18</v>
      </c>
      <c r="B21">
        <v>774</v>
      </c>
      <c r="C21" s="7">
        <v>2.1858435145205761</v>
      </c>
      <c r="D21">
        <v>283</v>
      </c>
      <c r="E21">
        <v>29</v>
      </c>
    </row>
    <row r="22" spans="1:5" x14ac:dyDescent="0.25">
      <c r="A22">
        <v>19</v>
      </c>
      <c r="B22">
        <v>762</v>
      </c>
      <c r="C22" s="7">
        <v>2.3107764897473797</v>
      </c>
      <c r="D22">
        <v>282</v>
      </c>
      <c r="E22">
        <v>29</v>
      </c>
    </row>
    <row r="23" spans="1:5" x14ac:dyDescent="0.25">
      <c r="A23">
        <v>20</v>
      </c>
      <c r="B23">
        <v>751</v>
      </c>
      <c r="C23" s="7">
        <v>2.4267062684715413</v>
      </c>
      <c r="D23">
        <v>282</v>
      </c>
      <c r="E23">
        <v>28</v>
      </c>
    </row>
    <row r="24" spans="1:5" x14ac:dyDescent="0.25">
      <c r="A24">
        <v>21</v>
      </c>
      <c r="B24">
        <v>739</v>
      </c>
      <c r="C24" s="7">
        <v>2.5547544738315775</v>
      </c>
      <c r="D24">
        <v>281</v>
      </c>
      <c r="E24">
        <v>28</v>
      </c>
    </row>
    <row r="25" spans="1:5" x14ac:dyDescent="0.25">
      <c r="A25">
        <v>22</v>
      </c>
      <c r="B25">
        <v>727</v>
      </c>
      <c r="C25" s="7">
        <v>2.6844981158374348</v>
      </c>
      <c r="D25">
        <v>280</v>
      </c>
      <c r="E25">
        <v>27</v>
      </c>
    </row>
    <row r="26" spans="1:5" x14ac:dyDescent="0.25">
      <c r="A26">
        <v>23</v>
      </c>
      <c r="B26">
        <v>716</v>
      </c>
      <c r="C26" s="7">
        <v>2.8049626950264623</v>
      </c>
      <c r="D26">
        <v>279</v>
      </c>
      <c r="E26">
        <v>28</v>
      </c>
    </row>
    <row r="27" spans="1:5" x14ac:dyDescent="0.25">
      <c r="A27">
        <v>24</v>
      </c>
      <c r="B27">
        <v>705</v>
      </c>
      <c r="C27" s="7">
        <v>2.9269358016621125</v>
      </c>
      <c r="D27">
        <v>278</v>
      </c>
      <c r="E27">
        <v>28</v>
      </c>
    </row>
    <row r="28" spans="1:5" x14ac:dyDescent="0.25">
      <c r="A28">
        <v>25</v>
      </c>
      <c r="B28">
        <v>692</v>
      </c>
      <c r="C28" s="7">
        <v>3.0730894622559108</v>
      </c>
      <c r="D28">
        <v>278</v>
      </c>
      <c r="E28">
        <v>28</v>
      </c>
    </row>
    <row r="29" spans="1:5" x14ac:dyDescent="0.25">
      <c r="A29">
        <v>26</v>
      </c>
      <c r="B29">
        <v>683</v>
      </c>
      <c r="C29" s="7">
        <v>3.1755810248802994</v>
      </c>
      <c r="D29">
        <v>277</v>
      </c>
      <c r="E29">
        <v>29</v>
      </c>
    </row>
    <row r="30" spans="1:5" x14ac:dyDescent="0.25">
      <c r="A30">
        <v>27</v>
      </c>
      <c r="B30">
        <v>671</v>
      </c>
      <c r="C30" s="7">
        <v>3.3139519063678193</v>
      </c>
      <c r="D30">
        <v>276</v>
      </c>
      <c r="E30">
        <v>30</v>
      </c>
    </row>
    <row r="31" spans="1:5" x14ac:dyDescent="0.25">
      <c r="A31">
        <v>28</v>
      </c>
      <c r="B31">
        <v>660</v>
      </c>
      <c r="C31" s="7">
        <v>3.442564042833641</v>
      </c>
      <c r="D31">
        <v>275</v>
      </c>
      <c r="E31">
        <v>32</v>
      </c>
    </row>
    <row r="32" spans="1:5" x14ac:dyDescent="0.25">
      <c r="A32">
        <v>29</v>
      </c>
      <c r="B32">
        <v>650</v>
      </c>
      <c r="C32" s="7">
        <v>3.5609997557356881</v>
      </c>
      <c r="D32">
        <v>274</v>
      </c>
      <c r="E32">
        <v>33</v>
      </c>
    </row>
    <row r="33" spans="1:5" x14ac:dyDescent="0.25">
      <c r="A33">
        <v>30</v>
      </c>
      <c r="B33">
        <v>640</v>
      </c>
      <c r="C33" s="7">
        <v>3.6809206769201279</v>
      </c>
      <c r="D33">
        <v>274</v>
      </c>
      <c r="E33">
        <v>34</v>
      </c>
    </row>
    <row r="34" spans="1:5" x14ac:dyDescent="0.25">
      <c r="A34">
        <v>31</v>
      </c>
      <c r="B34">
        <v>630</v>
      </c>
      <c r="C34" s="7">
        <v>3.8023690803024515</v>
      </c>
      <c r="D34">
        <v>272</v>
      </c>
      <c r="E34">
        <v>34</v>
      </c>
    </row>
    <row r="35" spans="1:5" x14ac:dyDescent="0.25">
      <c r="A35">
        <v>32</v>
      </c>
      <c r="B35">
        <v>620</v>
      </c>
      <c r="C35" s="7">
        <v>3.9253891377278349</v>
      </c>
      <c r="D35">
        <v>272</v>
      </c>
      <c r="E35">
        <v>35</v>
      </c>
    </row>
    <row r="36" spans="1:5" x14ac:dyDescent="0.25">
      <c r="A36">
        <v>33</v>
      </c>
      <c r="B36">
        <v>610</v>
      </c>
      <c r="C36" s="7">
        <v>4.0500270363832165</v>
      </c>
      <c r="D36">
        <v>271</v>
      </c>
      <c r="E36">
        <v>36</v>
      </c>
    </row>
    <row r="37" spans="1:5" x14ac:dyDescent="0.25">
      <c r="A37">
        <v>34</v>
      </c>
      <c r="B37">
        <v>600</v>
      </c>
      <c r="C37" s="7">
        <v>4.1763311055308288</v>
      </c>
      <c r="D37">
        <v>270</v>
      </c>
      <c r="E37">
        <v>37</v>
      </c>
    </row>
    <row r="38" spans="1:5" x14ac:dyDescent="0.25">
      <c r="A38">
        <v>35</v>
      </c>
      <c r="B38">
        <v>590</v>
      </c>
      <c r="C38" s="7">
        <v>4.3043519534722119</v>
      </c>
      <c r="D38">
        <v>269</v>
      </c>
      <c r="E38">
        <v>37</v>
      </c>
    </row>
    <row r="39" spans="1:5" x14ac:dyDescent="0.25">
      <c r="A39">
        <v>36</v>
      </c>
      <c r="B39">
        <v>581</v>
      </c>
      <c r="C39" s="7">
        <v>4.4210823436680453</v>
      </c>
      <c r="D39">
        <v>268</v>
      </c>
      <c r="E39">
        <v>39</v>
      </c>
    </row>
    <row r="40" spans="1:5" x14ac:dyDescent="0.25">
      <c r="A40">
        <v>37</v>
      </c>
      <c r="B40">
        <v>572</v>
      </c>
      <c r="C40" s="7">
        <v>4.5392866995025338</v>
      </c>
      <c r="D40">
        <v>267</v>
      </c>
      <c r="E40">
        <v>39</v>
      </c>
    </row>
    <row r="41" spans="1:5" x14ac:dyDescent="0.25">
      <c r="A41">
        <v>38</v>
      </c>
      <c r="B41">
        <v>562</v>
      </c>
      <c r="C41" s="7">
        <v>4.6724050484248885</v>
      </c>
      <c r="D41">
        <v>267</v>
      </c>
      <c r="E41">
        <v>40</v>
      </c>
    </row>
    <row r="42" spans="1:5" x14ac:dyDescent="0.25">
      <c r="A42">
        <v>39</v>
      </c>
      <c r="B42">
        <v>554</v>
      </c>
      <c r="C42" s="7">
        <v>4.7802882153499517</v>
      </c>
      <c r="D42">
        <v>266</v>
      </c>
      <c r="E42">
        <v>41</v>
      </c>
    </row>
    <row r="43" spans="1:5" x14ac:dyDescent="0.25">
      <c r="A43">
        <v>40</v>
      </c>
      <c r="B43">
        <v>545</v>
      </c>
      <c r="C43" s="7">
        <v>4.9031757240055649</v>
      </c>
      <c r="D43">
        <v>266</v>
      </c>
      <c r="E43">
        <v>42</v>
      </c>
    </row>
    <row r="44" spans="1:5" x14ac:dyDescent="0.25">
      <c r="A44">
        <v>41</v>
      </c>
      <c r="B44">
        <v>535</v>
      </c>
      <c r="C44" s="7">
        <v>5.041660521583716</v>
      </c>
      <c r="D44">
        <v>266</v>
      </c>
      <c r="E44">
        <v>41</v>
      </c>
    </row>
    <row r="45" spans="1:5" x14ac:dyDescent="0.25">
      <c r="A45">
        <v>42</v>
      </c>
      <c r="B45">
        <v>525</v>
      </c>
      <c r="C45" s="7">
        <v>5.1822581315775205</v>
      </c>
      <c r="D45">
        <v>265</v>
      </c>
      <c r="E45">
        <v>40</v>
      </c>
    </row>
    <row r="46" spans="1:5" x14ac:dyDescent="0.25">
      <c r="A46">
        <v>43</v>
      </c>
      <c r="B46">
        <v>516</v>
      </c>
      <c r="C46" s="7">
        <v>5.3106630309496943</v>
      </c>
      <c r="D46">
        <v>264</v>
      </c>
      <c r="E46">
        <v>39</v>
      </c>
    </row>
    <row r="47" spans="1:5" x14ac:dyDescent="0.25">
      <c r="A47">
        <v>44</v>
      </c>
      <c r="B47">
        <v>507</v>
      </c>
      <c r="C47" s="7">
        <v>5.4408950291133911</v>
      </c>
      <c r="D47">
        <v>264</v>
      </c>
      <c r="E47">
        <v>38</v>
      </c>
    </row>
    <row r="48" spans="1:5" x14ac:dyDescent="0.25">
      <c r="A48">
        <v>45</v>
      </c>
      <c r="B48">
        <v>498</v>
      </c>
      <c r="C48" s="7">
        <v>5.5730132613694296</v>
      </c>
      <c r="D48">
        <v>263</v>
      </c>
      <c r="E48">
        <v>38</v>
      </c>
    </row>
    <row r="49" spans="1:5" x14ac:dyDescent="0.25">
      <c r="A49">
        <v>46</v>
      </c>
      <c r="B49">
        <v>490</v>
      </c>
      <c r="C49" s="7">
        <v>5.6920853752821756</v>
      </c>
      <c r="D49">
        <v>263</v>
      </c>
      <c r="E49">
        <v>38</v>
      </c>
    </row>
    <row r="50" spans="1:5" x14ac:dyDescent="0.25">
      <c r="A50">
        <v>47</v>
      </c>
      <c r="B50">
        <v>480</v>
      </c>
      <c r="C50" s="7">
        <v>5.8431603110903847</v>
      </c>
      <c r="D50">
        <v>263</v>
      </c>
      <c r="E50">
        <v>39</v>
      </c>
    </row>
    <row r="51" spans="1:5" x14ac:dyDescent="0.25">
      <c r="A51">
        <v>48</v>
      </c>
      <c r="B51">
        <v>471</v>
      </c>
      <c r="C51" s="7">
        <v>5.9813234016868408</v>
      </c>
      <c r="D51">
        <v>262</v>
      </c>
      <c r="E51">
        <v>39</v>
      </c>
    </row>
    <row r="52" spans="1:5" x14ac:dyDescent="0.25">
      <c r="A52">
        <v>49</v>
      </c>
      <c r="B52">
        <v>462</v>
      </c>
      <c r="C52" s="7">
        <v>6.1216417606901912</v>
      </c>
      <c r="D52">
        <v>262</v>
      </c>
      <c r="E52">
        <v>39</v>
      </c>
    </row>
    <row r="53" spans="1:5" x14ac:dyDescent="0.25">
      <c r="A53">
        <v>50</v>
      </c>
      <c r="B53">
        <v>453</v>
      </c>
      <c r="C53" s="7">
        <v>6.2641919947258788</v>
      </c>
      <c r="D53">
        <v>261</v>
      </c>
      <c r="E53">
        <v>39</v>
      </c>
    </row>
    <row r="54" spans="1:5" x14ac:dyDescent="0.25">
      <c r="A54">
        <v>51</v>
      </c>
      <c r="B54">
        <v>443</v>
      </c>
      <c r="C54" s="7">
        <v>6.4252973494229462</v>
      </c>
      <c r="D54">
        <v>261</v>
      </c>
      <c r="E54">
        <v>40</v>
      </c>
    </row>
    <row r="55" spans="1:5" x14ac:dyDescent="0.25">
      <c r="A55">
        <v>52</v>
      </c>
      <c r="B55">
        <v>435</v>
      </c>
      <c r="C55" s="7">
        <v>6.5563164107804095</v>
      </c>
      <c r="D55">
        <v>260</v>
      </c>
      <c r="E55">
        <v>41</v>
      </c>
    </row>
    <row r="56" spans="1:5" x14ac:dyDescent="0.25">
      <c r="A56">
        <v>53</v>
      </c>
      <c r="B56">
        <v>428</v>
      </c>
      <c r="C56" s="7">
        <v>6.6725689698063384</v>
      </c>
      <c r="D56">
        <v>260</v>
      </c>
      <c r="E56">
        <v>42</v>
      </c>
    </row>
    <row r="57" spans="1:5" x14ac:dyDescent="0.25">
      <c r="A57">
        <v>54</v>
      </c>
      <c r="B57">
        <v>419</v>
      </c>
      <c r="C57" s="7">
        <v>6.8243212318058148</v>
      </c>
      <c r="D57">
        <v>259</v>
      </c>
      <c r="E57">
        <v>43</v>
      </c>
    </row>
    <row r="58" spans="1:5" x14ac:dyDescent="0.25">
      <c r="A58">
        <v>55</v>
      </c>
      <c r="B58">
        <v>411</v>
      </c>
      <c r="C58" s="7">
        <v>6.9614450303440645</v>
      </c>
      <c r="D58">
        <v>259</v>
      </c>
      <c r="E58">
        <v>44</v>
      </c>
    </row>
    <row r="59" spans="1:5" x14ac:dyDescent="0.25">
      <c r="A59">
        <v>56</v>
      </c>
      <c r="B59">
        <v>404</v>
      </c>
      <c r="C59" s="7">
        <v>7.0832133883371879</v>
      </c>
      <c r="D59">
        <v>259</v>
      </c>
      <c r="E59">
        <v>43</v>
      </c>
    </row>
    <row r="60" spans="1:5" x14ac:dyDescent="0.25">
      <c r="A60">
        <v>57</v>
      </c>
      <c r="B60">
        <v>398</v>
      </c>
      <c r="C60" s="7">
        <v>7.1889540919224686</v>
      </c>
      <c r="D60">
        <v>259</v>
      </c>
      <c r="E60">
        <v>43</v>
      </c>
    </row>
    <row r="61" spans="1:5" x14ac:dyDescent="0.25">
      <c r="A61">
        <v>58</v>
      </c>
      <c r="B61">
        <v>392</v>
      </c>
      <c r="C61" s="7">
        <v>7.2959939863304379</v>
      </c>
      <c r="D61">
        <v>258</v>
      </c>
      <c r="E61">
        <v>43</v>
      </c>
    </row>
    <row r="62" spans="1:5" x14ac:dyDescent="0.25">
      <c r="A62">
        <v>59</v>
      </c>
      <c r="B62">
        <v>385</v>
      </c>
      <c r="C62" s="7">
        <v>7.4225643045812442</v>
      </c>
      <c r="D62">
        <v>258</v>
      </c>
      <c r="E62">
        <v>43</v>
      </c>
    </row>
    <row r="63" spans="1:5" x14ac:dyDescent="0.25">
      <c r="A63">
        <v>60</v>
      </c>
      <c r="B63">
        <v>379</v>
      </c>
      <c r="C63" s="7">
        <v>7.5325454957957492</v>
      </c>
      <c r="D63">
        <v>258</v>
      </c>
      <c r="E63">
        <v>44</v>
      </c>
    </row>
    <row r="64" spans="1:5" x14ac:dyDescent="0.25">
      <c r="A64">
        <v>61</v>
      </c>
      <c r="B64">
        <v>372</v>
      </c>
      <c r="C64" s="7">
        <v>7.6626538415401635</v>
      </c>
      <c r="D64">
        <v>258</v>
      </c>
      <c r="E64">
        <v>45</v>
      </c>
    </row>
    <row r="65" spans="1:5" x14ac:dyDescent="0.25">
      <c r="A65">
        <v>62</v>
      </c>
      <c r="B65">
        <v>366</v>
      </c>
      <c r="C65" s="7">
        <v>7.7757632825077785</v>
      </c>
      <c r="D65">
        <v>258</v>
      </c>
      <c r="E65">
        <v>45</v>
      </c>
    </row>
    <row r="66" spans="1:5" x14ac:dyDescent="0.25">
      <c r="A66">
        <v>63</v>
      </c>
      <c r="B66">
        <v>359</v>
      </c>
      <c r="C66" s="7">
        <v>7.9096385624305849</v>
      </c>
      <c r="D66">
        <v>257</v>
      </c>
      <c r="E66">
        <v>45</v>
      </c>
    </row>
    <row r="67" spans="1:5" x14ac:dyDescent="0.25">
      <c r="A67">
        <v>64</v>
      </c>
      <c r="B67">
        <v>353</v>
      </c>
      <c r="C67" s="7">
        <v>8.0260823265469643</v>
      </c>
      <c r="D67">
        <v>257</v>
      </c>
      <c r="E67">
        <v>46</v>
      </c>
    </row>
    <row r="68" spans="1:5" x14ac:dyDescent="0.25">
      <c r="A68">
        <v>65</v>
      </c>
      <c r="B68">
        <v>345</v>
      </c>
      <c r="C68" s="7">
        <v>8.1838606291723988</v>
      </c>
      <c r="D68">
        <v>256</v>
      </c>
      <c r="E68">
        <v>47</v>
      </c>
    </row>
    <row r="69" spans="1:5" x14ac:dyDescent="0.25">
      <c r="A69">
        <v>66</v>
      </c>
      <c r="B69">
        <v>340</v>
      </c>
      <c r="C69" s="7">
        <v>8.2839833261694</v>
      </c>
      <c r="D69">
        <v>256</v>
      </c>
      <c r="E69">
        <v>47</v>
      </c>
    </row>
    <row r="70" spans="1:5" x14ac:dyDescent="0.25">
      <c r="A70">
        <v>67</v>
      </c>
      <c r="B70">
        <v>337</v>
      </c>
      <c r="C70" s="7">
        <v>8.3446308063209056</v>
      </c>
      <c r="D70">
        <v>256</v>
      </c>
      <c r="E70">
        <v>47</v>
      </c>
    </row>
    <row r="71" spans="1:5" x14ac:dyDescent="0.25">
      <c r="A71">
        <v>68</v>
      </c>
      <c r="B71">
        <v>327</v>
      </c>
      <c r="C71" s="7">
        <v>8.5499994671696893</v>
      </c>
      <c r="D71">
        <v>256</v>
      </c>
      <c r="E71">
        <v>48</v>
      </c>
    </row>
    <row r="72" spans="1:5" x14ac:dyDescent="0.25">
      <c r="A72">
        <v>69</v>
      </c>
      <c r="B72">
        <v>321</v>
      </c>
      <c r="C72" s="7">
        <v>8.6756750297839869</v>
      </c>
      <c r="D72">
        <v>255</v>
      </c>
      <c r="E72">
        <v>47</v>
      </c>
    </row>
    <row r="73" spans="1:5" x14ac:dyDescent="0.25">
      <c r="A73">
        <v>70</v>
      </c>
      <c r="B73">
        <v>316</v>
      </c>
      <c r="C73" s="7">
        <v>8.7818665520758792</v>
      </c>
      <c r="D73">
        <v>255</v>
      </c>
      <c r="E73">
        <v>48</v>
      </c>
    </row>
    <row r="74" spans="1:5" x14ac:dyDescent="0.25">
      <c r="A74">
        <v>71</v>
      </c>
      <c r="B74">
        <v>311</v>
      </c>
      <c r="C74" s="7">
        <v>8.8894279131090812</v>
      </c>
      <c r="D74">
        <v>255</v>
      </c>
      <c r="E74">
        <v>38</v>
      </c>
    </row>
    <row r="75" spans="1:5" x14ac:dyDescent="0.25">
      <c r="A75">
        <v>72</v>
      </c>
      <c r="B75">
        <v>305</v>
      </c>
      <c r="C75" s="7">
        <v>9.0203663601837416</v>
      </c>
      <c r="D75">
        <v>255</v>
      </c>
      <c r="E75">
        <v>49</v>
      </c>
    </row>
    <row r="76" spans="1:5" x14ac:dyDescent="0.25">
      <c r="A76">
        <v>73</v>
      </c>
      <c r="B76">
        <v>300</v>
      </c>
      <c r="C76" s="7">
        <v>9.1310852298240395</v>
      </c>
      <c r="D76">
        <v>255</v>
      </c>
      <c r="E76">
        <v>50</v>
      </c>
    </row>
    <row r="77" spans="1:5" x14ac:dyDescent="0.25">
      <c r="A77">
        <v>74</v>
      </c>
      <c r="B77">
        <v>294</v>
      </c>
      <c r="C77" s="7">
        <v>9.2659384439377526</v>
      </c>
      <c r="D77">
        <v>254</v>
      </c>
      <c r="E77">
        <v>49</v>
      </c>
    </row>
    <row r="78" spans="1:5" x14ac:dyDescent="0.25">
      <c r="A78">
        <v>75</v>
      </c>
      <c r="B78">
        <v>307</v>
      </c>
      <c r="C78" s="7">
        <v>8.9764901891077997</v>
      </c>
      <c r="D78">
        <v>255</v>
      </c>
      <c r="E78">
        <v>50</v>
      </c>
    </row>
    <row r="79" spans="1:5" x14ac:dyDescent="0.25">
      <c r="A79">
        <v>76</v>
      </c>
      <c r="B79">
        <v>322</v>
      </c>
      <c r="C79" s="7">
        <v>8.6545976989330438</v>
      </c>
      <c r="D79">
        <v>255</v>
      </c>
      <c r="E79">
        <v>51</v>
      </c>
    </row>
  </sheetData>
  <phoneticPr fontId="4"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workbookViewId="0">
      <selection activeCell="I30" sqref="I30"/>
    </sheetView>
  </sheetViews>
  <sheetFormatPr defaultColWidth="8.85546875" defaultRowHeight="15" x14ac:dyDescent="0.25"/>
  <cols>
    <col min="1" max="1" width="13" customWidth="1"/>
    <col min="2" max="2" width="15.28515625" customWidth="1"/>
    <col min="3" max="3" width="17.42578125" customWidth="1"/>
    <col min="4" max="4" width="15.42578125" customWidth="1"/>
    <col min="5" max="5" width="17.42578125" customWidth="1"/>
  </cols>
  <sheetData>
    <row r="1" spans="1:5" x14ac:dyDescent="0.25">
      <c r="A1" s="9" t="s">
        <v>27</v>
      </c>
      <c r="C1" s="7"/>
    </row>
    <row r="2" spans="1:5" x14ac:dyDescent="0.25">
      <c r="A2" t="s">
        <v>20</v>
      </c>
      <c r="B2" t="s">
        <v>21</v>
      </c>
      <c r="C2" s="7" t="s">
        <v>26</v>
      </c>
      <c r="D2" t="s">
        <v>23</v>
      </c>
      <c r="E2" t="s">
        <v>24</v>
      </c>
    </row>
    <row r="3" spans="1:5" x14ac:dyDescent="0.25">
      <c r="A3">
        <v>0</v>
      </c>
      <c r="B3">
        <v>1019</v>
      </c>
      <c r="C3" s="7">
        <v>0</v>
      </c>
      <c r="D3">
        <v>290</v>
      </c>
      <c r="E3">
        <v>54</v>
      </c>
    </row>
    <row r="4" spans="1:5" x14ac:dyDescent="0.25">
      <c r="A4">
        <v>1</v>
      </c>
      <c r="B4">
        <v>1019</v>
      </c>
      <c r="C4" s="7">
        <v>0</v>
      </c>
      <c r="D4">
        <v>288</v>
      </c>
      <c r="E4">
        <v>55</v>
      </c>
    </row>
    <row r="5" spans="1:5" x14ac:dyDescent="0.25">
      <c r="A5">
        <v>2</v>
      </c>
      <c r="B5">
        <v>1010</v>
      </c>
      <c r="C5" s="7">
        <v>7.4658687276019028E-2</v>
      </c>
      <c r="D5">
        <v>286</v>
      </c>
      <c r="E5">
        <v>55</v>
      </c>
    </row>
    <row r="6" spans="1:5" x14ac:dyDescent="0.25">
      <c r="A6">
        <v>3</v>
      </c>
      <c r="B6">
        <v>990</v>
      </c>
      <c r="C6" s="7">
        <v>0.24251609881855024</v>
      </c>
      <c r="D6">
        <v>285</v>
      </c>
      <c r="E6">
        <v>55</v>
      </c>
    </row>
    <row r="7" spans="1:5" x14ac:dyDescent="0.25">
      <c r="A7">
        <v>4</v>
      </c>
      <c r="B7">
        <v>972</v>
      </c>
      <c r="C7" s="7">
        <v>0.39595287144025837</v>
      </c>
      <c r="D7">
        <v>288</v>
      </c>
      <c r="E7">
        <v>47</v>
      </c>
    </row>
    <row r="8" spans="1:5" x14ac:dyDescent="0.25">
      <c r="A8">
        <v>5</v>
      </c>
      <c r="B8">
        <v>957</v>
      </c>
      <c r="C8" s="7">
        <v>0.52558503866081696</v>
      </c>
      <c r="D8">
        <v>289</v>
      </c>
      <c r="E8">
        <v>38</v>
      </c>
    </row>
    <row r="9" spans="1:5" x14ac:dyDescent="0.25">
      <c r="A9">
        <v>6</v>
      </c>
      <c r="B9">
        <v>942</v>
      </c>
      <c r="C9" s="7">
        <v>0.65687359385800181</v>
      </c>
      <c r="D9">
        <v>289</v>
      </c>
      <c r="E9">
        <v>31</v>
      </c>
    </row>
    <row r="10" spans="1:5" x14ac:dyDescent="0.25">
      <c r="A10">
        <v>7</v>
      </c>
      <c r="B10">
        <v>926</v>
      </c>
      <c r="C10" s="7">
        <v>0.79879461007914754</v>
      </c>
      <c r="D10">
        <v>289</v>
      </c>
      <c r="E10">
        <v>25</v>
      </c>
    </row>
    <row r="11" spans="1:5" x14ac:dyDescent="0.25">
      <c r="A11">
        <v>8</v>
      </c>
      <c r="B11">
        <v>912</v>
      </c>
      <c r="C11" s="7">
        <v>0.92461428019100567</v>
      </c>
      <c r="D11">
        <v>288</v>
      </c>
      <c r="E11">
        <v>21</v>
      </c>
    </row>
    <row r="12" spans="1:5" x14ac:dyDescent="0.25">
      <c r="A12">
        <v>9</v>
      </c>
      <c r="B12">
        <v>898</v>
      </c>
      <c r="C12" s="7">
        <v>1.0520082728924953</v>
      </c>
      <c r="D12">
        <v>288</v>
      </c>
      <c r="E12">
        <v>19</v>
      </c>
    </row>
    <row r="13" spans="1:5" x14ac:dyDescent="0.25">
      <c r="A13">
        <v>10</v>
      </c>
      <c r="B13">
        <v>882</v>
      </c>
      <c r="C13" s="7">
        <v>1.1995865940370876</v>
      </c>
      <c r="D13">
        <v>287</v>
      </c>
      <c r="E13">
        <v>21</v>
      </c>
    </row>
    <row r="14" spans="1:5" x14ac:dyDescent="0.25">
      <c r="A14">
        <v>11</v>
      </c>
      <c r="B14">
        <v>867</v>
      </c>
      <c r="C14" s="7">
        <v>1.3399240273408515</v>
      </c>
      <c r="D14">
        <v>286</v>
      </c>
      <c r="E14">
        <v>21</v>
      </c>
    </row>
    <row r="15" spans="1:5" x14ac:dyDescent="0.25">
      <c r="A15">
        <v>12</v>
      </c>
      <c r="B15">
        <v>853</v>
      </c>
      <c r="C15" s="7">
        <v>1.472691361366687</v>
      </c>
      <c r="D15">
        <v>286</v>
      </c>
      <c r="E15">
        <v>21</v>
      </c>
    </row>
    <row r="16" spans="1:5" x14ac:dyDescent="0.25">
      <c r="A16">
        <v>13</v>
      </c>
      <c r="B16">
        <v>838</v>
      </c>
      <c r="C16" s="7">
        <v>1.6169153484305956</v>
      </c>
      <c r="D16">
        <v>285</v>
      </c>
      <c r="E16">
        <v>25</v>
      </c>
    </row>
    <row r="17" spans="1:5" x14ac:dyDescent="0.25">
      <c r="A17">
        <v>14</v>
      </c>
      <c r="B17">
        <v>823</v>
      </c>
      <c r="C17" s="7">
        <v>1.7632458029873288</v>
      </c>
      <c r="D17">
        <v>284</v>
      </c>
      <c r="E17">
        <v>27</v>
      </c>
    </row>
    <row r="18" spans="1:5" x14ac:dyDescent="0.25">
      <c r="A18">
        <v>15</v>
      </c>
      <c r="B18">
        <v>810</v>
      </c>
      <c r="C18" s="7">
        <v>1.8918234513147167</v>
      </c>
      <c r="D18">
        <v>284</v>
      </c>
      <c r="E18">
        <v>26</v>
      </c>
    </row>
    <row r="19" spans="1:5" x14ac:dyDescent="0.25">
      <c r="A19">
        <v>16</v>
      </c>
      <c r="B19">
        <v>796</v>
      </c>
      <c r="C19" s="7">
        <v>2.0321747456603672</v>
      </c>
      <c r="D19">
        <v>283</v>
      </c>
      <c r="E19">
        <v>24</v>
      </c>
    </row>
    <row r="20" spans="1:5" x14ac:dyDescent="0.25">
      <c r="A20">
        <v>17</v>
      </c>
      <c r="B20">
        <v>783</v>
      </c>
      <c r="C20" s="7">
        <v>2.1643028580194308</v>
      </c>
      <c r="D20">
        <v>283</v>
      </c>
      <c r="E20">
        <v>20</v>
      </c>
    </row>
    <row r="21" spans="1:5" x14ac:dyDescent="0.25">
      <c r="A21">
        <v>18</v>
      </c>
      <c r="B21">
        <v>771</v>
      </c>
      <c r="C21" s="7">
        <v>2.2878539142494096</v>
      </c>
      <c r="D21">
        <v>283</v>
      </c>
      <c r="E21">
        <v>19</v>
      </c>
    </row>
    <row r="22" spans="1:5" x14ac:dyDescent="0.25">
      <c r="A22">
        <v>19</v>
      </c>
      <c r="B22">
        <v>756</v>
      </c>
      <c r="C22" s="7">
        <v>2.4445023597904156</v>
      </c>
      <c r="D22">
        <v>282</v>
      </c>
      <c r="E22">
        <v>18</v>
      </c>
    </row>
    <row r="23" spans="1:5" x14ac:dyDescent="0.25">
      <c r="A23">
        <v>20</v>
      </c>
      <c r="B23">
        <v>743</v>
      </c>
      <c r="C23" s="7">
        <v>2.5823141015054274</v>
      </c>
      <c r="D23">
        <v>282</v>
      </c>
      <c r="E23">
        <v>19</v>
      </c>
    </row>
    <row r="24" spans="1:5" x14ac:dyDescent="0.25">
      <c r="A24">
        <v>21</v>
      </c>
      <c r="B24">
        <v>730</v>
      </c>
      <c r="C24" s="7">
        <v>2.7220929966825707</v>
      </c>
      <c r="D24">
        <v>281</v>
      </c>
      <c r="E24">
        <v>18</v>
      </c>
    </row>
    <row r="25" spans="1:5" x14ac:dyDescent="0.25">
      <c r="A25">
        <v>22</v>
      </c>
      <c r="B25">
        <v>717</v>
      </c>
      <c r="C25" s="7">
        <v>2.8639029186078973</v>
      </c>
      <c r="D25">
        <v>280</v>
      </c>
      <c r="E25">
        <v>19</v>
      </c>
    </row>
    <row r="26" spans="1:5" x14ac:dyDescent="0.25">
      <c r="A26">
        <v>23</v>
      </c>
      <c r="B26">
        <v>706</v>
      </c>
      <c r="C26" s="7">
        <v>2.9855319554383919</v>
      </c>
      <c r="D26">
        <v>279</v>
      </c>
      <c r="E26">
        <v>19</v>
      </c>
    </row>
    <row r="27" spans="1:5" x14ac:dyDescent="0.25">
      <c r="A27">
        <v>24</v>
      </c>
      <c r="B27">
        <v>692</v>
      </c>
      <c r="C27" s="7">
        <v>3.1425726038625656</v>
      </c>
      <c r="D27">
        <v>278</v>
      </c>
      <c r="E27">
        <v>20</v>
      </c>
    </row>
    <row r="28" spans="1:5" x14ac:dyDescent="0.25">
      <c r="A28">
        <v>25</v>
      </c>
      <c r="B28">
        <v>681</v>
      </c>
      <c r="C28" s="7">
        <v>3.2677772865221977</v>
      </c>
      <c r="D28">
        <v>277</v>
      </c>
      <c r="E28">
        <v>24</v>
      </c>
    </row>
    <row r="29" spans="1:5" x14ac:dyDescent="0.25">
      <c r="A29">
        <v>26</v>
      </c>
      <c r="B29">
        <v>668</v>
      </c>
      <c r="C29" s="7">
        <v>3.4178762657187791</v>
      </c>
      <c r="D29">
        <v>276</v>
      </c>
      <c r="E29">
        <v>29</v>
      </c>
    </row>
    <row r="30" spans="1:5" x14ac:dyDescent="0.25">
      <c r="A30">
        <v>27</v>
      </c>
      <c r="B30">
        <v>654</v>
      </c>
      <c r="C30" s="7">
        <v>3.5821910605550831</v>
      </c>
      <c r="D30">
        <v>275</v>
      </c>
      <c r="E30">
        <v>31</v>
      </c>
    </row>
    <row r="31" spans="1:5" x14ac:dyDescent="0.25">
      <c r="A31">
        <v>28</v>
      </c>
      <c r="B31">
        <v>644</v>
      </c>
      <c r="C31" s="7">
        <v>3.7013119720918368</v>
      </c>
      <c r="D31">
        <v>274</v>
      </c>
      <c r="E31">
        <v>33</v>
      </c>
    </row>
    <row r="32" spans="1:5" x14ac:dyDescent="0.25">
      <c r="A32">
        <v>29</v>
      </c>
      <c r="B32">
        <v>632</v>
      </c>
      <c r="C32" s="7">
        <v>3.846251150709231</v>
      </c>
      <c r="D32">
        <v>273</v>
      </c>
      <c r="E32">
        <v>35</v>
      </c>
    </row>
    <row r="33" spans="1:5" x14ac:dyDescent="0.25">
      <c r="A33">
        <v>30</v>
      </c>
      <c r="B33">
        <v>620</v>
      </c>
      <c r="C33" s="7">
        <v>3.9934368782670644</v>
      </c>
      <c r="D33">
        <v>272</v>
      </c>
      <c r="E33">
        <v>36</v>
      </c>
    </row>
    <row r="34" spans="1:5" x14ac:dyDescent="0.25">
      <c r="A34">
        <v>31</v>
      </c>
      <c r="B34">
        <v>609</v>
      </c>
      <c r="C34" s="7">
        <v>4.1303983365999626</v>
      </c>
      <c r="D34">
        <v>271</v>
      </c>
      <c r="E34">
        <v>36</v>
      </c>
    </row>
    <row r="35" spans="1:5" x14ac:dyDescent="0.25">
      <c r="A35">
        <v>32</v>
      </c>
      <c r="B35">
        <v>598</v>
      </c>
      <c r="C35" s="7">
        <v>4.269378500889828</v>
      </c>
      <c r="D35">
        <v>270</v>
      </c>
      <c r="E35">
        <v>38</v>
      </c>
    </row>
    <row r="36" spans="1:5" x14ac:dyDescent="0.25">
      <c r="A36">
        <v>33</v>
      </c>
      <c r="B36">
        <v>586</v>
      </c>
      <c r="C36" s="7">
        <v>4.4233752235989172</v>
      </c>
      <c r="D36">
        <v>269</v>
      </c>
      <c r="E36">
        <v>40</v>
      </c>
    </row>
    <row r="37" spans="1:5" x14ac:dyDescent="0.25">
      <c r="A37">
        <v>34</v>
      </c>
      <c r="B37">
        <v>575</v>
      </c>
      <c r="C37" s="7">
        <v>4.5667993865148775</v>
      </c>
      <c r="D37">
        <v>268</v>
      </c>
      <c r="E37">
        <v>41</v>
      </c>
    </row>
    <row r="38" spans="1:5" x14ac:dyDescent="0.25">
      <c r="A38">
        <v>35</v>
      </c>
      <c r="B38">
        <v>564</v>
      </c>
      <c r="C38" s="7">
        <v>4.7124635022942751</v>
      </c>
      <c r="D38">
        <v>268</v>
      </c>
      <c r="E38">
        <v>43</v>
      </c>
    </row>
    <row r="39" spans="1:5" x14ac:dyDescent="0.25">
      <c r="A39">
        <v>36</v>
      </c>
      <c r="B39">
        <v>553</v>
      </c>
      <c r="C39" s="7">
        <v>4.8604472824563372</v>
      </c>
      <c r="D39">
        <v>267</v>
      </c>
      <c r="E39">
        <v>40</v>
      </c>
    </row>
    <row r="40" spans="1:5" x14ac:dyDescent="0.25">
      <c r="A40">
        <v>37</v>
      </c>
      <c r="B40">
        <v>541</v>
      </c>
      <c r="C40" s="7">
        <v>5.0246287729707158</v>
      </c>
      <c r="D40">
        <v>266</v>
      </c>
      <c r="E40">
        <v>37</v>
      </c>
    </row>
    <row r="41" spans="1:5" x14ac:dyDescent="0.25">
      <c r="A41">
        <v>38</v>
      </c>
      <c r="B41">
        <v>531</v>
      </c>
      <c r="C41" s="7">
        <v>5.1637154939901855</v>
      </c>
      <c r="D41">
        <v>265</v>
      </c>
      <c r="E41">
        <v>34</v>
      </c>
    </row>
    <row r="42" spans="1:5" x14ac:dyDescent="0.25">
      <c r="A42">
        <v>39</v>
      </c>
      <c r="B42">
        <v>521</v>
      </c>
      <c r="C42" s="7">
        <v>5.304940320562662</v>
      </c>
      <c r="D42">
        <v>265</v>
      </c>
      <c r="E42">
        <v>33</v>
      </c>
    </row>
    <row r="43" spans="1:5" x14ac:dyDescent="0.25">
      <c r="A43">
        <v>40</v>
      </c>
      <c r="B43">
        <v>510</v>
      </c>
      <c r="C43" s="7">
        <v>5.462846620383865</v>
      </c>
      <c r="D43">
        <v>264</v>
      </c>
      <c r="E43">
        <v>33</v>
      </c>
    </row>
    <row r="44" spans="1:5" x14ac:dyDescent="0.25">
      <c r="A44">
        <v>41</v>
      </c>
      <c r="B44">
        <v>500</v>
      </c>
      <c r="C44" s="7">
        <v>5.6088101311770728</v>
      </c>
      <c r="D44">
        <v>264</v>
      </c>
      <c r="E44">
        <v>33</v>
      </c>
    </row>
    <row r="45" spans="1:5" x14ac:dyDescent="0.25">
      <c r="A45">
        <v>42</v>
      </c>
      <c r="B45">
        <v>491</v>
      </c>
      <c r="C45" s="7">
        <v>5.7422131975554551</v>
      </c>
      <c r="D45">
        <v>263</v>
      </c>
      <c r="E45">
        <v>33</v>
      </c>
    </row>
    <row r="46" spans="1:5" x14ac:dyDescent="0.25">
      <c r="A46">
        <v>43</v>
      </c>
      <c r="B46">
        <v>481</v>
      </c>
      <c r="C46" s="7">
        <v>5.892782267652712</v>
      </c>
      <c r="D46">
        <v>262</v>
      </c>
      <c r="E46">
        <v>33</v>
      </c>
    </row>
    <row r="47" spans="1:5" x14ac:dyDescent="0.25">
      <c r="A47">
        <v>44</v>
      </c>
      <c r="B47">
        <v>471</v>
      </c>
      <c r="C47" s="7">
        <v>6.0459086391629411</v>
      </c>
      <c r="D47">
        <v>261</v>
      </c>
      <c r="E47">
        <v>34</v>
      </c>
    </row>
    <row r="48" spans="1:5" x14ac:dyDescent="0.25">
      <c r="A48">
        <v>45</v>
      </c>
      <c r="B48">
        <v>261</v>
      </c>
      <c r="C48" s="7">
        <v>10.107964490516538</v>
      </c>
      <c r="D48">
        <v>261</v>
      </c>
      <c r="E48">
        <v>33</v>
      </c>
    </row>
    <row r="49" spans="1:5" x14ac:dyDescent="0.25">
      <c r="A49">
        <v>46</v>
      </c>
      <c r="B49">
        <v>453</v>
      </c>
      <c r="C49" s="7">
        <v>6.3283008388721793</v>
      </c>
      <c r="D49">
        <v>261</v>
      </c>
      <c r="E49">
        <v>36</v>
      </c>
    </row>
    <row r="50" spans="1:5" x14ac:dyDescent="0.25">
      <c r="A50">
        <v>47</v>
      </c>
      <c r="B50">
        <v>443</v>
      </c>
      <c r="C50" s="7">
        <v>6.4891348678785823</v>
      </c>
      <c r="D50">
        <v>260</v>
      </c>
      <c r="E50">
        <v>38</v>
      </c>
    </row>
    <row r="51" spans="1:5" x14ac:dyDescent="0.25">
      <c r="A51">
        <v>48</v>
      </c>
      <c r="B51">
        <v>435</v>
      </c>
      <c r="C51" s="7">
        <v>6.6199332733963949</v>
      </c>
      <c r="D51">
        <v>260</v>
      </c>
      <c r="E51">
        <v>37</v>
      </c>
    </row>
    <row r="52" spans="1:5" x14ac:dyDescent="0.25">
      <c r="A52">
        <v>49</v>
      </c>
      <c r="B52">
        <v>427</v>
      </c>
      <c r="C52" s="7">
        <v>6.7526948656767933</v>
      </c>
      <c r="D52">
        <v>259</v>
      </c>
      <c r="E52">
        <v>39</v>
      </c>
    </row>
    <row r="53" spans="1:5" x14ac:dyDescent="0.25">
      <c r="A53">
        <v>50</v>
      </c>
      <c r="B53">
        <v>418</v>
      </c>
      <c r="C53" s="7">
        <v>6.9044819519607747</v>
      </c>
      <c r="D53">
        <v>259</v>
      </c>
      <c r="E53">
        <v>37</v>
      </c>
    </row>
    <row r="54" spans="1:5" x14ac:dyDescent="0.25">
      <c r="A54">
        <v>51</v>
      </c>
      <c r="B54">
        <v>409</v>
      </c>
      <c r="C54" s="7">
        <v>7.0589397451595985</v>
      </c>
      <c r="D54">
        <v>259</v>
      </c>
      <c r="E54">
        <v>37</v>
      </c>
    </row>
    <row r="55" spans="1:5" x14ac:dyDescent="0.25">
      <c r="A55">
        <v>52</v>
      </c>
      <c r="B55">
        <v>401</v>
      </c>
      <c r="C55" s="7">
        <v>7.1985642621833588</v>
      </c>
      <c r="D55">
        <v>259</v>
      </c>
      <c r="E55">
        <v>36</v>
      </c>
    </row>
    <row r="56" spans="1:5" x14ac:dyDescent="0.25">
      <c r="A56">
        <v>53</v>
      </c>
      <c r="B56">
        <v>391</v>
      </c>
      <c r="C56" s="7">
        <v>7.3763036713118648</v>
      </c>
      <c r="D56">
        <v>258</v>
      </c>
      <c r="E56">
        <v>35</v>
      </c>
    </row>
    <row r="57" spans="1:5" x14ac:dyDescent="0.25">
      <c r="A57">
        <v>54</v>
      </c>
      <c r="B57">
        <v>382</v>
      </c>
      <c r="C57" s="7">
        <v>7.53944564637718</v>
      </c>
      <c r="D57">
        <v>258</v>
      </c>
      <c r="E57">
        <v>35</v>
      </c>
    </row>
    <row r="58" spans="1:5" x14ac:dyDescent="0.25">
      <c r="A58">
        <v>55</v>
      </c>
      <c r="B58">
        <v>373</v>
      </c>
      <c r="C58" s="7">
        <v>7.70573129514821</v>
      </c>
      <c r="D58">
        <v>258</v>
      </c>
      <c r="E58">
        <v>37</v>
      </c>
    </row>
    <row r="59" spans="1:5" x14ac:dyDescent="0.25">
      <c r="A59">
        <v>56</v>
      </c>
      <c r="B59">
        <v>366</v>
      </c>
      <c r="C59" s="7">
        <v>7.8373264128606737</v>
      </c>
      <c r="D59">
        <v>257</v>
      </c>
      <c r="E59">
        <v>37</v>
      </c>
    </row>
    <row r="60" spans="1:5" x14ac:dyDescent="0.25">
      <c r="A60">
        <v>57</v>
      </c>
      <c r="B60">
        <v>356</v>
      </c>
      <c r="C60" s="7">
        <v>8.0289016796972863</v>
      </c>
      <c r="D60">
        <v>257</v>
      </c>
      <c r="E60">
        <v>40</v>
      </c>
    </row>
    <row r="61" spans="1:5" x14ac:dyDescent="0.25">
      <c r="A61">
        <v>58</v>
      </c>
      <c r="B61">
        <v>354</v>
      </c>
      <c r="C61" s="7">
        <v>8.0677386895666849</v>
      </c>
      <c r="D61">
        <v>257</v>
      </c>
      <c r="E61">
        <v>41</v>
      </c>
    </row>
    <row r="62" spans="1:5" x14ac:dyDescent="0.25">
      <c r="A62">
        <v>59</v>
      </c>
      <c r="B62">
        <v>351</v>
      </c>
      <c r="C62" s="7">
        <v>8.1263287845036132</v>
      </c>
      <c r="D62">
        <v>257</v>
      </c>
      <c r="E62">
        <v>42</v>
      </c>
    </row>
    <row r="63" spans="1:5" x14ac:dyDescent="0.25">
      <c r="A63">
        <v>60</v>
      </c>
      <c r="B63">
        <v>344</v>
      </c>
      <c r="C63" s="7">
        <v>8.264632970248206</v>
      </c>
      <c r="D63">
        <v>257</v>
      </c>
      <c r="E63">
        <v>42</v>
      </c>
    </row>
    <row r="64" spans="1:5" x14ac:dyDescent="0.25">
      <c r="A64">
        <v>61</v>
      </c>
      <c r="C64" s="7"/>
    </row>
    <row r="65" spans="1:5" x14ac:dyDescent="0.25">
      <c r="A65">
        <v>62</v>
      </c>
      <c r="C65" s="7"/>
    </row>
    <row r="66" spans="1:5" x14ac:dyDescent="0.25">
      <c r="A66">
        <v>63</v>
      </c>
      <c r="B66">
        <v>329</v>
      </c>
      <c r="C66" s="7">
        <v>8.5688517323523605</v>
      </c>
      <c r="D66">
        <v>256</v>
      </c>
      <c r="E66">
        <v>42</v>
      </c>
    </row>
    <row r="67" spans="1:5" x14ac:dyDescent="0.25">
      <c r="A67">
        <v>64</v>
      </c>
      <c r="B67">
        <v>327</v>
      </c>
      <c r="C67" s="7">
        <v>8.6102586671353318</v>
      </c>
      <c r="D67">
        <v>256</v>
      </c>
      <c r="E67">
        <v>42</v>
      </c>
    </row>
    <row r="68" spans="1:5" x14ac:dyDescent="0.25">
      <c r="A68">
        <v>65</v>
      </c>
      <c r="B68">
        <v>320</v>
      </c>
      <c r="C68" s="7">
        <v>8.7568175700002211</v>
      </c>
      <c r="D68">
        <v>255</v>
      </c>
      <c r="E68">
        <v>42</v>
      </c>
    </row>
    <row r="69" spans="1:5" x14ac:dyDescent="0.25">
      <c r="A69">
        <v>66</v>
      </c>
      <c r="B69">
        <v>315</v>
      </c>
      <c r="C69" s="7">
        <v>8.8631006365863545</v>
      </c>
      <c r="D69">
        <v>255</v>
      </c>
      <c r="E69">
        <v>42</v>
      </c>
    </row>
    <row r="70" spans="1:5" x14ac:dyDescent="0.25">
      <c r="A70">
        <v>67</v>
      </c>
      <c r="B70">
        <v>309</v>
      </c>
      <c r="C70" s="7">
        <v>8.992459370008115</v>
      </c>
      <c r="D70">
        <v>255</v>
      </c>
      <c r="E70">
        <v>42</v>
      </c>
    </row>
    <row r="71" spans="1:5" x14ac:dyDescent="0.25">
      <c r="A71">
        <v>68</v>
      </c>
      <c r="B71">
        <v>305</v>
      </c>
      <c r="C71" s="7">
        <v>9.0798333914325102</v>
      </c>
      <c r="D71">
        <v>255</v>
      </c>
      <c r="E71">
        <v>42</v>
      </c>
    </row>
    <row r="72" spans="1:5" x14ac:dyDescent="0.25">
      <c r="A72">
        <v>69</v>
      </c>
      <c r="B72">
        <v>301</v>
      </c>
      <c r="C72" s="7">
        <v>9.1681405680299637</v>
      </c>
      <c r="D72">
        <v>255</v>
      </c>
      <c r="E72">
        <v>42</v>
      </c>
    </row>
    <row r="73" spans="1:5" x14ac:dyDescent="0.25">
      <c r="A73">
        <v>70</v>
      </c>
      <c r="B73">
        <v>295</v>
      </c>
      <c r="C73" s="7">
        <v>9.3024005997669867</v>
      </c>
      <c r="D73">
        <v>255</v>
      </c>
      <c r="E73">
        <v>42</v>
      </c>
    </row>
    <row r="74" spans="1:5" x14ac:dyDescent="0.25">
      <c r="A74">
        <v>71</v>
      </c>
      <c r="B74">
        <v>291</v>
      </c>
      <c r="C74" s="7">
        <v>9.393141289712867</v>
      </c>
      <c r="D74">
        <v>254</v>
      </c>
      <c r="E74">
        <v>42</v>
      </c>
    </row>
    <row r="75" spans="1:5" x14ac:dyDescent="0.25">
      <c r="A75">
        <v>72</v>
      </c>
      <c r="B75">
        <v>287</v>
      </c>
      <c r="C75" s="7">
        <v>9.4848979789082772</v>
      </c>
      <c r="D75">
        <v>254</v>
      </c>
      <c r="E75">
        <v>42</v>
      </c>
    </row>
    <row r="76" spans="1:5" x14ac:dyDescent="0.25">
      <c r="A76">
        <v>73</v>
      </c>
      <c r="B76">
        <v>283</v>
      </c>
      <c r="C76" s="7">
        <v>9.5776964443252783</v>
      </c>
      <c r="D76">
        <v>254</v>
      </c>
      <c r="E76">
        <v>42</v>
      </c>
    </row>
    <row r="77" spans="1:5" x14ac:dyDescent="0.25">
      <c r="A77">
        <v>74</v>
      </c>
      <c r="B77">
        <v>278</v>
      </c>
      <c r="C77" s="7">
        <v>9.6952004648831682</v>
      </c>
      <c r="D77">
        <v>254</v>
      </c>
      <c r="E77">
        <v>42</v>
      </c>
    </row>
    <row r="78" spans="1:5" x14ac:dyDescent="0.25">
      <c r="A78">
        <v>75</v>
      </c>
      <c r="B78">
        <v>275</v>
      </c>
      <c r="C78" s="7">
        <v>9.7665270171133916</v>
      </c>
      <c r="D78">
        <v>254</v>
      </c>
      <c r="E78">
        <v>42</v>
      </c>
    </row>
    <row r="79" spans="1:5" x14ac:dyDescent="0.25">
      <c r="A79">
        <v>76</v>
      </c>
      <c r="B79">
        <v>271</v>
      </c>
      <c r="C79" s="7">
        <v>9.8626160575627164</v>
      </c>
      <c r="D79">
        <v>254</v>
      </c>
      <c r="E79">
        <v>42</v>
      </c>
    </row>
    <row r="80" spans="1:5" x14ac:dyDescent="0.25">
      <c r="A80">
        <v>77</v>
      </c>
      <c r="B80">
        <v>268</v>
      </c>
      <c r="C80" s="7">
        <v>9.9354396086528176</v>
      </c>
      <c r="D80">
        <v>253</v>
      </c>
      <c r="E80">
        <v>42</v>
      </c>
    </row>
    <row r="81" spans="1:5" x14ac:dyDescent="0.25">
      <c r="A81">
        <v>78</v>
      </c>
      <c r="B81">
        <v>265</v>
      </c>
      <c r="C81" s="7">
        <v>10.00892648499592</v>
      </c>
      <c r="D81">
        <v>253</v>
      </c>
      <c r="E81">
        <v>42</v>
      </c>
    </row>
    <row r="82" spans="1:5" x14ac:dyDescent="0.25">
      <c r="A82">
        <v>79</v>
      </c>
      <c r="C82" s="7"/>
      <c r="D82">
        <v>253</v>
      </c>
      <c r="E82">
        <v>42</v>
      </c>
    </row>
    <row r="83" spans="1:5" x14ac:dyDescent="0.25">
      <c r="A83">
        <v>80</v>
      </c>
      <c r="B83">
        <v>257</v>
      </c>
      <c r="C83" s="7">
        <v>10.208239664484125</v>
      </c>
      <c r="D83">
        <v>253</v>
      </c>
    </row>
    <row r="84" spans="1:5" x14ac:dyDescent="0.25">
      <c r="A84">
        <v>81</v>
      </c>
      <c r="B84">
        <v>255</v>
      </c>
      <c r="C84" s="7">
        <v>10.258852090706057</v>
      </c>
      <c r="D84">
        <v>252</v>
      </c>
    </row>
    <row r="85" spans="1:5" x14ac:dyDescent="0.25">
      <c r="A85">
        <v>82</v>
      </c>
      <c r="B85">
        <v>253</v>
      </c>
      <c r="C85" s="7">
        <v>10.309787082877461</v>
      </c>
      <c r="D85">
        <v>253</v>
      </c>
      <c r="E85">
        <v>41</v>
      </c>
    </row>
    <row r="86" spans="1:5" x14ac:dyDescent="0.25">
      <c r="A86">
        <v>83</v>
      </c>
      <c r="B86">
        <v>250</v>
      </c>
      <c r="C86" s="7">
        <v>10.386804539370754</v>
      </c>
      <c r="D86">
        <v>253</v>
      </c>
    </row>
    <row r="87" spans="1:5" x14ac:dyDescent="0.25">
      <c r="A87">
        <v>84</v>
      </c>
      <c r="B87">
        <v>248</v>
      </c>
      <c r="C87" s="7">
        <v>10.43856643226521</v>
      </c>
      <c r="D87">
        <v>253</v>
      </c>
    </row>
    <row r="88" spans="1:5" x14ac:dyDescent="0.25">
      <c r="A88">
        <v>85</v>
      </c>
      <c r="B88">
        <v>244</v>
      </c>
      <c r="C88" s="7">
        <v>10.54311292857053</v>
      </c>
      <c r="D88">
        <v>253</v>
      </c>
      <c r="E88">
        <v>42</v>
      </c>
    </row>
    <row r="89" spans="1:5" x14ac:dyDescent="0.25">
      <c r="A89">
        <v>86</v>
      </c>
      <c r="C89" s="7"/>
      <c r="D89">
        <v>253</v>
      </c>
    </row>
    <row r="90" spans="1:5" x14ac:dyDescent="0.25">
      <c r="A90">
        <v>87</v>
      </c>
      <c r="C90" s="7"/>
      <c r="D90">
        <v>253</v>
      </c>
    </row>
    <row r="91" spans="1:5" x14ac:dyDescent="0.25">
      <c r="A91">
        <v>88</v>
      </c>
      <c r="B91">
        <v>238</v>
      </c>
      <c r="C91" s="7"/>
      <c r="D91">
        <v>253</v>
      </c>
      <c r="E91">
        <v>51</v>
      </c>
    </row>
    <row r="92" spans="1:5" x14ac:dyDescent="0.25">
      <c r="A92">
        <v>89</v>
      </c>
      <c r="B92">
        <v>236</v>
      </c>
      <c r="C92" s="7"/>
      <c r="D92">
        <v>253</v>
      </c>
      <c r="E92">
        <v>50</v>
      </c>
    </row>
    <row r="93" spans="1:5" x14ac:dyDescent="0.25">
      <c r="A93">
        <v>90</v>
      </c>
      <c r="C93" s="7"/>
    </row>
    <row r="94" spans="1:5" x14ac:dyDescent="0.25">
      <c r="A94">
        <v>91</v>
      </c>
      <c r="C94" s="7"/>
      <c r="D94">
        <v>253</v>
      </c>
    </row>
  </sheetData>
  <phoneticPr fontId="4"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&amp; #2 Graph Sounding Data</vt:lpstr>
      <vt:lpstr>#3&amp; 4 Ascent Rate &amp; Flight Time</vt:lpstr>
      <vt:lpstr>Calculations</vt:lpstr>
      <vt:lpstr>CHS Launch 10.11.13</vt:lpstr>
      <vt:lpstr>CHS Launch A 10.12.13</vt:lpstr>
      <vt:lpstr>CHS Launch B 10.12.13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Fortney, Michael D.</dc:creator>
  <cp:lastModifiedBy>Dupigny-Giroux, Lesley-Ann</cp:lastModifiedBy>
  <dcterms:created xsi:type="dcterms:W3CDTF">2013-10-09T18:57:14Z</dcterms:created>
  <dcterms:modified xsi:type="dcterms:W3CDTF">2014-03-20T20:01:02Z</dcterms:modified>
</cp:coreProperties>
</file>