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AnnualReportFY16 draft\"/>
    </mc:Choice>
  </mc:AlternateContent>
  <bookViews>
    <workbookView xWindow="720" yWindow="570" windowWidth="10875" windowHeight="5385"/>
  </bookViews>
  <sheets>
    <sheet name="Summary" sheetId="7" r:id="rId1"/>
    <sheet name="By Unit" sheetId="6" r:id="rId2"/>
  </sheets>
  <definedNames>
    <definedName name="_xlnm.Print_Area" localSheetId="1">'By Unit'!$A$1:$N$102</definedName>
    <definedName name="_xlnm.Print_Area" localSheetId="0">Summary!$A$1:$M$17</definedName>
    <definedName name="_xlnm.Print_Titles" localSheetId="1">'By Unit'!$4:$5</definedName>
  </definedNames>
  <calcPr calcId="152511"/>
</workbook>
</file>

<file path=xl/calcChain.xml><?xml version="1.0" encoding="utf-8"?>
<calcChain xmlns="http://schemas.openxmlformats.org/spreadsheetml/2006/main">
  <c r="N81" i="6" l="1"/>
  <c r="M81" i="6"/>
  <c r="N29" i="6"/>
  <c r="M29" i="6"/>
  <c r="N28" i="6"/>
  <c r="M28" i="6"/>
  <c r="N27" i="6"/>
  <c r="M27" i="6"/>
  <c r="M19" i="6"/>
  <c r="N19" i="6"/>
  <c r="M99" i="6"/>
  <c r="N99" i="6"/>
  <c r="M16" i="7" l="1"/>
  <c r="M15" i="7"/>
  <c r="M14" i="7"/>
  <c r="M13" i="7"/>
  <c r="M12" i="7"/>
  <c r="M11" i="7"/>
  <c r="M10" i="7"/>
  <c r="M9" i="7"/>
  <c r="M8" i="7"/>
  <c r="M7" i="7"/>
  <c r="M6" i="7"/>
  <c r="L7" i="7"/>
  <c r="L8" i="7"/>
  <c r="L9" i="7"/>
  <c r="L10" i="7"/>
  <c r="L11" i="7"/>
  <c r="L12" i="7"/>
  <c r="L13" i="7"/>
  <c r="L14" i="7"/>
  <c r="L15" i="7"/>
  <c r="L16" i="7"/>
  <c r="L6" i="7"/>
  <c r="G74" i="6" l="1"/>
  <c r="N98" i="6"/>
  <c r="M98" i="6"/>
  <c r="N97" i="6"/>
  <c r="M97" i="6"/>
  <c r="N96" i="6"/>
  <c r="M96" i="6"/>
  <c r="N95" i="6"/>
  <c r="M95" i="6"/>
  <c r="N94" i="6"/>
  <c r="M94" i="6"/>
  <c r="N92" i="6"/>
  <c r="M92" i="6"/>
  <c r="N90" i="6"/>
  <c r="M90" i="6"/>
  <c r="N89" i="6"/>
  <c r="M89" i="6"/>
  <c r="N87" i="6"/>
  <c r="M87" i="6"/>
  <c r="N86" i="6"/>
  <c r="M86" i="6"/>
  <c r="N84" i="6"/>
  <c r="M84" i="6"/>
  <c r="N83" i="6"/>
  <c r="M83" i="6"/>
  <c r="N82" i="6"/>
  <c r="M82" i="6"/>
  <c r="N80" i="6"/>
  <c r="M80" i="6"/>
  <c r="N79" i="6"/>
  <c r="M79" i="6"/>
  <c r="N77" i="6"/>
  <c r="M77" i="6"/>
  <c r="N76" i="6"/>
  <c r="M76" i="6"/>
  <c r="N75" i="6"/>
  <c r="M75" i="6"/>
  <c r="N73" i="6"/>
  <c r="M73" i="6"/>
  <c r="N72" i="6"/>
  <c r="M72" i="6"/>
  <c r="N71" i="6"/>
  <c r="M71" i="6"/>
  <c r="N70" i="6"/>
  <c r="M70" i="6"/>
  <c r="N69" i="6"/>
  <c r="M69" i="6"/>
  <c r="N68" i="6"/>
  <c r="M68" i="6"/>
  <c r="N67" i="6"/>
  <c r="M67" i="6"/>
  <c r="N66" i="6"/>
  <c r="M66" i="6"/>
  <c r="N65" i="6"/>
  <c r="M65" i="6"/>
  <c r="N64" i="6"/>
  <c r="M64" i="6"/>
  <c r="N63" i="6"/>
  <c r="M63" i="6"/>
  <c r="N62" i="6"/>
  <c r="M62" i="6"/>
  <c r="N61" i="6"/>
  <c r="M61" i="6"/>
  <c r="N60" i="6"/>
  <c r="M60" i="6"/>
  <c r="N59" i="6"/>
  <c r="M59" i="6"/>
  <c r="N58" i="6"/>
  <c r="M58" i="6"/>
  <c r="N57" i="6"/>
  <c r="M57" i="6"/>
  <c r="N56" i="6"/>
  <c r="M56" i="6"/>
  <c r="N55" i="6"/>
  <c r="M55" i="6"/>
  <c r="N54" i="6"/>
  <c r="M54" i="6"/>
  <c r="N53" i="6"/>
  <c r="M53" i="6"/>
  <c r="N52" i="6"/>
  <c r="M52" i="6"/>
  <c r="N51" i="6"/>
  <c r="M51" i="6"/>
  <c r="N50" i="6"/>
  <c r="M50" i="6"/>
  <c r="N49" i="6"/>
  <c r="M49" i="6"/>
  <c r="N48" i="6"/>
  <c r="M48" i="6"/>
  <c r="N47" i="6"/>
  <c r="M47" i="6"/>
  <c r="N46" i="6"/>
  <c r="M46" i="6"/>
  <c r="N45" i="6"/>
  <c r="M45" i="6"/>
  <c r="N44" i="6"/>
  <c r="M44" i="6"/>
  <c r="N43" i="6"/>
  <c r="M43" i="6"/>
  <c r="N42" i="6"/>
  <c r="M42" i="6"/>
  <c r="N41" i="6"/>
  <c r="M41" i="6"/>
  <c r="N40" i="6"/>
  <c r="M40" i="6"/>
  <c r="N39" i="6"/>
  <c r="M39" i="6"/>
  <c r="N38" i="6"/>
  <c r="M38" i="6"/>
  <c r="N37" i="6"/>
  <c r="M37" i="6"/>
  <c r="N36" i="6"/>
  <c r="M36" i="6"/>
  <c r="N35" i="6"/>
  <c r="M35" i="6"/>
  <c r="N34" i="6"/>
  <c r="M34" i="6"/>
  <c r="N33" i="6"/>
  <c r="M33" i="6"/>
  <c r="N31" i="6"/>
  <c r="M31" i="6"/>
  <c r="N30" i="6"/>
  <c r="M30" i="6"/>
  <c r="N25" i="6"/>
  <c r="M25" i="6"/>
  <c r="N24" i="6"/>
  <c r="M24" i="6"/>
  <c r="N23" i="6"/>
  <c r="M23" i="6"/>
  <c r="N22" i="6"/>
  <c r="M22" i="6"/>
  <c r="N21" i="6"/>
  <c r="M21" i="6"/>
  <c r="N18" i="6"/>
  <c r="M18" i="6"/>
  <c r="N17" i="6"/>
  <c r="M17" i="6"/>
  <c r="N16" i="6"/>
  <c r="M16" i="6"/>
  <c r="N15" i="6"/>
  <c r="M15" i="6"/>
  <c r="N14" i="6"/>
  <c r="M14" i="6"/>
  <c r="N13" i="6"/>
  <c r="M13" i="6"/>
  <c r="N11" i="6"/>
  <c r="M11" i="6"/>
  <c r="N10" i="6"/>
  <c r="M10" i="6"/>
  <c r="N9" i="6"/>
  <c r="M9" i="6"/>
  <c r="N8" i="6"/>
  <c r="M8" i="6"/>
  <c r="N7" i="6"/>
  <c r="M7" i="6"/>
  <c r="N6" i="6"/>
  <c r="M6" i="6"/>
  <c r="K88" i="6" l="1"/>
  <c r="L88" i="6"/>
  <c r="J88" i="6" l="1"/>
  <c r="I88" i="6"/>
  <c r="H88" i="6"/>
  <c r="G88" i="6"/>
  <c r="F88" i="6"/>
  <c r="E88" i="6"/>
  <c r="D88" i="6"/>
  <c r="C88" i="6"/>
  <c r="L93" i="6"/>
  <c r="K93" i="6"/>
  <c r="J93" i="6"/>
  <c r="I93" i="6"/>
  <c r="H93" i="6"/>
  <c r="G93" i="6"/>
  <c r="F93" i="6"/>
  <c r="E93" i="6"/>
  <c r="D93" i="6"/>
  <c r="C93" i="6"/>
  <c r="B17" i="7"/>
  <c r="M88" i="6" l="1"/>
  <c r="N88" i="6"/>
  <c r="M93" i="6"/>
  <c r="N93" i="6"/>
  <c r="L100" i="6"/>
  <c r="K100" i="6"/>
  <c r="J100" i="6"/>
  <c r="I100" i="6"/>
  <c r="H100" i="6"/>
  <c r="G100" i="6"/>
  <c r="F100" i="6"/>
  <c r="E100" i="6"/>
  <c r="D100" i="6"/>
  <c r="C100" i="6"/>
  <c r="L91" i="6"/>
  <c r="K91" i="6"/>
  <c r="J91" i="6"/>
  <c r="I91" i="6"/>
  <c r="H91" i="6"/>
  <c r="G91" i="6"/>
  <c r="F91" i="6"/>
  <c r="E91" i="6"/>
  <c r="D91" i="6"/>
  <c r="C91" i="6"/>
  <c r="L85" i="6"/>
  <c r="K85" i="6"/>
  <c r="J85" i="6"/>
  <c r="I85" i="6"/>
  <c r="H85" i="6"/>
  <c r="G85" i="6"/>
  <c r="F85" i="6"/>
  <c r="E85" i="6"/>
  <c r="D85" i="6"/>
  <c r="C85" i="6"/>
  <c r="L78" i="6"/>
  <c r="K78" i="6"/>
  <c r="J78" i="6"/>
  <c r="I78" i="6"/>
  <c r="H78" i="6"/>
  <c r="G78" i="6"/>
  <c r="F78" i="6"/>
  <c r="E78" i="6"/>
  <c r="D78" i="6"/>
  <c r="C78" i="6"/>
  <c r="L74" i="6"/>
  <c r="K74" i="6"/>
  <c r="J74" i="6"/>
  <c r="I74" i="6"/>
  <c r="H74" i="6"/>
  <c r="F74" i="6"/>
  <c r="E74" i="6"/>
  <c r="D74" i="6"/>
  <c r="C74" i="6"/>
  <c r="L32" i="6"/>
  <c r="K32" i="6"/>
  <c r="J32" i="6"/>
  <c r="I32" i="6"/>
  <c r="H32" i="6"/>
  <c r="G32" i="6"/>
  <c r="F32" i="6"/>
  <c r="E32" i="6"/>
  <c r="D32" i="6"/>
  <c r="C32" i="6"/>
  <c r="L26" i="6"/>
  <c r="K26" i="6"/>
  <c r="J26" i="6"/>
  <c r="I26" i="6"/>
  <c r="H26" i="6"/>
  <c r="G26" i="6"/>
  <c r="F26" i="6"/>
  <c r="E26" i="6"/>
  <c r="D26" i="6"/>
  <c r="C26" i="6"/>
  <c r="L20" i="6"/>
  <c r="K20" i="6"/>
  <c r="J20" i="6"/>
  <c r="I20" i="6"/>
  <c r="H20" i="6"/>
  <c r="G20" i="6"/>
  <c r="F20" i="6"/>
  <c r="E20" i="6"/>
  <c r="D20" i="6"/>
  <c r="C20" i="6"/>
  <c r="L12" i="6"/>
  <c r="K12" i="6"/>
  <c r="J12" i="6"/>
  <c r="I12" i="6"/>
  <c r="H12" i="6"/>
  <c r="G12" i="6"/>
  <c r="F12" i="6"/>
  <c r="E12" i="6"/>
  <c r="D12" i="6"/>
  <c r="C12" i="6"/>
  <c r="M12" i="6" l="1"/>
  <c r="M26" i="6"/>
  <c r="N85" i="6"/>
  <c r="F102" i="6"/>
  <c r="N20" i="6"/>
  <c r="N32" i="6"/>
  <c r="M85" i="6"/>
  <c r="M100" i="6"/>
  <c r="J102" i="6"/>
  <c r="N100" i="6"/>
  <c r="M20" i="6"/>
  <c r="G102" i="6"/>
  <c r="K102" i="6"/>
  <c r="M74" i="6"/>
  <c r="D102" i="6"/>
  <c r="N12" i="6"/>
  <c r="L102" i="6"/>
  <c r="N26" i="6"/>
  <c r="N74" i="6"/>
  <c r="M78" i="6"/>
  <c r="M91" i="6"/>
  <c r="H102" i="6"/>
  <c r="E102" i="6"/>
  <c r="I102" i="6"/>
  <c r="M32" i="6"/>
  <c r="N78" i="6"/>
  <c r="N91" i="6"/>
  <c r="C102" i="6"/>
  <c r="K17" i="7"/>
  <c r="J17" i="7"/>
  <c r="I17" i="7"/>
  <c r="H17" i="7"/>
  <c r="G17" i="7"/>
  <c r="F17" i="7"/>
  <c r="D17" i="7"/>
  <c r="C17" i="7"/>
  <c r="M102" i="6" l="1"/>
  <c r="N102" i="6"/>
  <c r="L17" i="7"/>
  <c r="E17" i="7"/>
  <c r="M17" i="7" l="1"/>
</calcChain>
</file>

<file path=xl/sharedStrings.xml><?xml version="1.0" encoding="utf-8"?>
<sst xmlns="http://schemas.openxmlformats.org/spreadsheetml/2006/main" count="171" uniqueCount="126">
  <si>
    <t>Other</t>
  </si>
  <si>
    <t>Total</t>
  </si>
  <si>
    <t>Animal Science</t>
  </si>
  <si>
    <t>Biology</t>
  </si>
  <si>
    <t>Chemistry</t>
  </si>
  <si>
    <t>Geology</t>
  </si>
  <si>
    <t>Physics</t>
  </si>
  <si>
    <t>Social Work</t>
  </si>
  <si>
    <t>Biochemistry</t>
  </si>
  <si>
    <t>Neurology</t>
  </si>
  <si>
    <t>Office of Health Promotion Research</t>
  </si>
  <si>
    <t>Pediatrics</t>
  </si>
  <si>
    <t>Pharmacology</t>
  </si>
  <si>
    <t>Psychiatry</t>
  </si>
  <si>
    <t>Department</t>
  </si>
  <si>
    <t># of Awards</t>
  </si>
  <si>
    <t>Amount</t>
  </si>
  <si>
    <t>Commercial</t>
  </si>
  <si>
    <t>Federal</t>
  </si>
  <si>
    <t>Foundation</t>
  </si>
  <si>
    <t>State</t>
  </si>
  <si>
    <t>Continuing Medical Education</t>
  </si>
  <si>
    <t>Vermont Cancer Center</t>
  </si>
  <si>
    <t>Anatomy &amp; Neurobiology</t>
  </si>
  <si>
    <t>Family Medicine</t>
  </si>
  <si>
    <t>Molecular Physiology &amp; Biophysics</t>
  </si>
  <si>
    <t>Community Development and Applied Economics</t>
  </si>
  <si>
    <t>Plant &amp; Soil Science</t>
  </si>
  <si>
    <t>Education</t>
  </si>
  <si>
    <t>Mathematics &amp; Statistics</t>
  </si>
  <si>
    <t>COLLEGE OF AGRICULTURE &amp; LIFE SCIENCES</t>
  </si>
  <si>
    <t>COLLEGE OF ARTS &amp; SCIENCES</t>
  </si>
  <si>
    <t>COLLEGE OF EDUCATION &amp; SOCIAL SERVICES</t>
  </si>
  <si>
    <t>COLLEGE OF MEDICINE</t>
  </si>
  <si>
    <t>COLLEGE OF NURSING AND HEALTH SCIENCES</t>
  </si>
  <si>
    <t>RUBENSTEIN SCH OF ENVIRONMENT &amp; NATURAL RESOURCES</t>
  </si>
  <si>
    <t>COLLEGE OF ENGINEERING &amp; MATHEMATICAL SCIENCES</t>
  </si>
  <si>
    <t>EXTENSION</t>
  </si>
  <si>
    <t>Nutrition and Food Sciences</t>
  </si>
  <si>
    <t>Plant Biology</t>
  </si>
  <si>
    <t>Consulting Archaeology Program</t>
  </si>
  <si>
    <t>College of Ed and Social Services Dean's Office</t>
  </si>
  <si>
    <t>College of Medicine Office of Primary Care</t>
  </si>
  <si>
    <t>Medicine - Cardiology</t>
  </si>
  <si>
    <t>Medicine - Endocrinology</t>
  </si>
  <si>
    <t>Medicine - Hematology Oncology</t>
  </si>
  <si>
    <t>Medicine - Immunobiology</t>
  </si>
  <si>
    <t>Medicine - Infectious Diseases</t>
  </si>
  <si>
    <t>Medicine - Pulmonary</t>
  </si>
  <si>
    <t>Medicine - Vascular Biology</t>
  </si>
  <si>
    <t>Microbiology &amp; Molecular Genetics - Medicine</t>
  </si>
  <si>
    <t>Pediatrics - Neonatology</t>
  </si>
  <si>
    <t>Surgery - General</t>
  </si>
  <si>
    <t>Extension - Program and Faculty Support</t>
  </si>
  <si>
    <t>Rubenstein School Dean's Office</t>
  </si>
  <si>
    <t>College/Unit</t>
  </si>
  <si>
    <t>Computer Science</t>
  </si>
  <si>
    <t>Gund Institute</t>
  </si>
  <si>
    <t>CALS</t>
  </si>
  <si>
    <t>CAS</t>
  </si>
  <si>
    <t>CEMS</t>
  </si>
  <si>
    <t>School of Engineering</t>
  </si>
  <si>
    <t>CESS</t>
  </si>
  <si>
    <t>CNHS</t>
  </si>
  <si>
    <t>COM</t>
  </si>
  <si>
    <t>Extension Sustainable Agriculture Center</t>
  </si>
  <si>
    <t>LIBS</t>
  </si>
  <si>
    <t>OTHER</t>
  </si>
  <si>
    <t>RSENR</t>
  </si>
  <si>
    <t>Medicine - Gastroenterology</t>
  </si>
  <si>
    <t>Extension - Statewide 4-H</t>
  </si>
  <si>
    <t>Graduate College</t>
  </si>
  <si>
    <t>Totals</t>
  </si>
  <si>
    <t>LIBRARIES</t>
  </si>
  <si>
    <t>Center on Disability and Community Inclusion</t>
  </si>
  <si>
    <t>Transportation Research Center</t>
  </si>
  <si>
    <t>COLLEGE OF AGRICULTURE &amp; LIFE SCIENCES - CALS</t>
  </si>
  <si>
    <t>COLLEGE OF ARTS &amp; SCIENCES - CAS</t>
  </si>
  <si>
    <t>COLLEGE OF EDUCATION &amp; SOCIAL SERVICES - CESS</t>
  </si>
  <si>
    <t>COLLEGE OF ENGINEERING &amp; MATHEMATICAL SCIENCES - CEMS</t>
  </si>
  <si>
    <t>COLLEGE OF MEDICINE - COM</t>
  </si>
  <si>
    <t>COLLEGE OF NURSING AND HEALTH SCIENCES - CNHS</t>
  </si>
  <si>
    <t>RUBENSTEIN SCH OF ENVIRONMENT &amp; NATURAL RESOURCES - RSENR</t>
  </si>
  <si>
    <t>SCHOOL OF BUSINESS ADMINISTRATION - BSAD</t>
  </si>
  <si>
    <t>Surgery</t>
  </si>
  <si>
    <t>Extension - Operations and Staff Support</t>
  </si>
  <si>
    <t>Medicine - Nephrology</t>
  </si>
  <si>
    <t>EXT</t>
  </si>
  <si>
    <t>Leadership and Developmental Sciences</t>
  </si>
  <si>
    <t>Obstetrics and Gynecology&amp;Reprod</t>
  </si>
  <si>
    <t>Anesthesiology</t>
  </si>
  <si>
    <t>Pediatrics - Genetics</t>
  </si>
  <si>
    <t>Pediatrics - Pulmonary</t>
  </si>
  <si>
    <t>Bailey Howe Library</t>
  </si>
  <si>
    <t>BSAD</t>
  </si>
  <si>
    <t>Neurological Sciences</t>
  </si>
  <si>
    <t>Nursing</t>
  </si>
  <si>
    <t>School of Business Administration</t>
  </si>
  <si>
    <t>SCHOOL OF BUSINESS ADMINISTRATION</t>
  </si>
  <si>
    <t>College of Agriculture Dean's Office</t>
  </si>
  <si>
    <t>Psychological Science</t>
  </si>
  <si>
    <t>Extension - SARE</t>
  </si>
  <si>
    <t>Dana Medical Library</t>
  </si>
  <si>
    <t>EPSCoR</t>
  </si>
  <si>
    <t>Medicine - General Internal Medicine</t>
  </si>
  <si>
    <t>Obstetrics and Gynecology - General</t>
  </si>
  <si>
    <t>Orthopaedics &amp; Rehabilitation</t>
  </si>
  <si>
    <t>Pathology &amp; Laboratory Medicine</t>
  </si>
  <si>
    <t>Pathology &amp; Laboratory Medicine-Anatomic</t>
  </si>
  <si>
    <t>Surgery - Vascular</t>
  </si>
  <si>
    <t>Rehabilitation and Movement Sciences</t>
  </si>
  <si>
    <t>Center for Health and Well Being</t>
  </si>
  <si>
    <t>Technology Commercialization</t>
  </si>
  <si>
    <t>Lane Series</t>
  </si>
  <si>
    <t>College of Eng and Math Dean's Office</t>
  </si>
  <si>
    <t>Medical Laboratory and Radiation Sciences</t>
  </si>
  <si>
    <t>COM Ofc of Clinical and Translational Science</t>
  </si>
  <si>
    <t>Obstetrics and Gynecology - Reprod Endocrn&amp;Infertility</t>
  </si>
  <si>
    <t>Office of Clinical Trials Research</t>
  </si>
  <si>
    <t>Surgery - Oncology</t>
  </si>
  <si>
    <t>Surgery - Trauma</t>
  </si>
  <si>
    <t>Extension - Migrant Education</t>
  </si>
  <si>
    <t>Center for Academic Success</t>
  </si>
  <si>
    <t>CUPS</t>
  </si>
  <si>
    <t xml:space="preserve">FY 2016 Sponsored Project Activity Report - Awards Received by Originating Sponsor Type by College/Unit                                                                </t>
  </si>
  <si>
    <t xml:space="preserve">FY 2016 Sponsored Project Activity Report - Awards Received by Originating Sponsor Type by College/Unit and Department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</si>
</sst>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93">
    <xf numFmtId="0" fontId="0" fillId="0" borderId="0" xfId="0"/>
    <xf numFmtId="1" fontId="2" fillId="0" borderId="0" xfId="1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1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1" applyNumberFormat="1" applyFont="1" applyAlignment="1">
      <alignment horizontal="center" vertical="top" wrapText="1"/>
    </xf>
    <xf numFmtId="0" fontId="4" fillId="0" borderId="1" xfId="3" applyFont="1" applyFill="1" applyBorder="1" applyAlignment="1"/>
    <xf numFmtId="164" fontId="4" fillId="0" borderId="1" xfId="3" applyNumberFormat="1" applyFont="1" applyFill="1" applyBorder="1" applyAlignment="1">
      <alignment horizontal="right"/>
    </xf>
    <xf numFmtId="0" fontId="5" fillId="0" borderId="3" xfId="3" applyFont="1" applyFill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2" borderId="6" xfId="0" applyFont="1" applyFill="1" applyBorder="1"/>
    <xf numFmtId="0" fontId="2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center" wrapText="1"/>
    </xf>
    <xf numFmtId="6" fontId="2" fillId="2" borderId="4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horizontal="right"/>
    </xf>
    <xf numFmtId="3" fontId="5" fillId="0" borderId="3" xfId="3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center" vertical="top" wrapText="1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7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4" fillId="0" borderId="10" xfId="3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/>
    </xf>
    <xf numFmtId="3" fontId="2" fillId="2" borderId="7" xfId="0" applyNumberFormat="1" applyFont="1" applyFill="1" applyBorder="1" applyAlignment="1">
      <alignment horizontal="right"/>
    </xf>
    <xf numFmtId="164" fontId="2" fillId="2" borderId="8" xfId="1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right"/>
    </xf>
    <xf numFmtId="164" fontId="5" fillId="0" borderId="2" xfId="3" applyNumberFormat="1" applyFont="1" applyFill="1" applyBorder="1" applyAlignment="1"/>
    <xf numFmtId="164" fontId="5" fillId="0" borderId="12" xfId="1" applyNumberFormat="1" applyFont="1" applyFill="1" applyBorder="1" applyAlignment="1"/>
    <xf numFmtId="0" fontId="4" fillId="0" borderId="4" xfId="3" applyFont="1" applyFill="1" applyBorder="1" applyAlignment="1">
      <alignment vertical="center"/>
    </xf>
    <xf numFmtId="0" fontId="4" fillId="0" borderId="4" xfId="4" applyFont="1" applyFill="1" applyBorder="1" applyAlignment="1">
      <alignment vertical="center" wrapText="1"/>
    </xf>
    <xf numFmtId="164" fontId="4" fillId="0" borderId="4" xfId="4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top" wrapText="1"/>
    </xf>
    <xf numFmtId="164" fontId="3" fillId="0" borderId="0" xfId="2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3" fontId="3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center" vertical="top" wrapText="1"/>
    </xf>
    <xf numFmtId="3" fontId="2" fillId="0" borderId="6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center" vertical="top" wrapText="1"/>
    </xf>
    <xf numFmtId="164" fontId="3" fillId="0" borderId="0" xfId="2" applyNumberFormat="1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3" fontId="3" fillId="0" borderId="0" xfId="1" applyNumberFormat="1" applyFont="1" applyFill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left" vertical="top" wrapText="1"/>
    </xf>
    <xf numFmtId="3" fontId="2" fillId="0" borderId="0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Alignment="1">
      <alignment horizontal="center" vertical="top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" fontId="2" fillId="2" borderId="19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/>
    </xf>
    <xf numFmtId="3" fontId="2" fillId="0" borderId="21" xfId="0" applyNumberFormat="1" applyFont="1" applyFill="1" applyBorder="1" applyAlignment="1">
      <alignment horizontal="center" vertical="center"/>
    </xf>
    <xf numFmtId="3" fontId="2" fillId="0" borderId="2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1" xfId="3"/>
    <cellStyle name="Normal_Sheet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243410</xdr:colOff>
      <xdr:row>0</xdr:row>
      <xdr:rowOff>52914</xdr:rowOff>
    </xdr:from>
    <xdr:to>
      <xdr:col>0</xdr:col>
      <xdr:colOff>3510485</xdr:colOff>
      <xdr:row>2</xdr:row>
      <xdr:rowOff>124881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0" y="52914"/>
          <a:ext cx="32670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134932</xdr:colOff>
      <xdr:row>0</xdr:row>
      <xdr:rowOff>105831</xdr:rowOff>
    </xdr:from>
    <xdr:to>
      <xdr:col>0</xdr:col>
      <xdr:colOff>3190875</xdr:colOff>
      <xdr:row>2</xdr:row>
      <xdr:rowOff>59532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32" y="105831"/>
          <a:ext cx="3055943" cy="572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="90" zoomScaleNormal="90" workbookViewId="0">
      <selection activeCell="A6" sqref="A6"/>
    </sheetView>
  </sheetViews>
  <sheetFormatPr defaultColWidth="19.42578125" defaultRowHeight="12.75" x14ac:dyDescent="0.2"/>
  <cols>
    <col min="1" max="1" width="69.42578125" style="2" customWidth="1"/>
    <col min="2" max="2" width="13.5703125" style="8" customWidth="1"/>
    <col min="3" max="3" width="16.7109375" style="9" bestFit="1" customWidth="1"/>
    <col min="4" max="4" width="12" style="8" customWidth="1"/>
    <col min="5" max="5" width="18" style="9" bestFit="1" customWidth="1"/>
    <col min="6" max="6" width="13.42578125" style="8" customWidth="1"/>
    <col min="7" max="7" width="16.7109375" style="10" bestFit="1" customWidth="1"/>
    <col min="8" max="8" width="12.7109375" style="1" customWidth="1"/>
    <col min="9" max="9" width="16.7109375" style="5" bestFit="1" customWidth="1"/>
    <col min="10" max="10" width="10.42578125" style="7" customWidth="1"/>
    <col min="11" max="11" width="16.7109375" style="5" bestFit="1" customWidth="1"/>
    <col min="12" max="12" width="9" style="8" bestFit="1" customWidth="1"/>
    <col min="13" max="13" width="18.28515625" style="9" bestFit="1" customWidth="1"/>
    <col min="14" max="16384" width="19.42578125" style="2"/>
  </cols>
  <sheetData>
    <row r="1" spans="1:15" ht="24" customHeight="1" x14ac:dyDescent="0.2"/>
    <row r="2" spans="1:15" ht="24" customHeight="1" x14ac:dyDescent="0.2">
      <c r="B2" s="35" t="s">
        <v>124</v>
      </c>
    </row>
    <row r="3" spans="1:15" s="3" customFormat="1" ht="24" customHeight="1" x14ac:dyDescent="0.2">
      <c r="A3" s="34"/>
      <c r="C3" s="36"/>
      <c r="D3" s="4"/>
      <c r="E3" s="37"/>
      <c r="F3" s="37"/>
      <c r="G3" s="37"/>
      <c r="H3" s="37"/>
      <c r="I3" s="37"/>
      <c r="J3" s="38"/>
      <c r="K3" s="38"/>
      <c r="L3" s="39"/>
      <c r="M3" s="38"/>
    </row>
    <row r="4" spans="1:15" s="14" customFormat="1" ht="20.100000000000001" customHeight="1" x14ac:dyDescent="0.2">
      <c r="A4" s="78" t="s">
        <v>55</v>
      </c>
      <c r="B4" s="82" t="s">
        <v>17</v>
      </c>
      <c r="C4" s="83"/>
      <c r="D4" s="82" t="s">
        <v>18</v>
      </c>
      <c r="E4" s="83"/>
      <c r="F4" s="80" t="s">
        <v>19</v>
      </c>
      <c r="G4" s="81"/>
      <c r="H4" s="80" t="s">
        <v>20</v>
      </c>
      <c r="I4" s="81"/>
      <c r="J4" s="80" t="s">
        <v>0</v>
      </c>
      <c r="K4" s="81"/>
      <c r="L4" s="80" t="s">
        <v>1</v>
      </c>
      <c r="M4" s="81"/>
    </row>
    <row r="5" spans="1:15" s="20" customFormat="1" ht="24.95" customHeight="1" x14ac:dyDescent="0.2">
      <c r="A5" s="79"/>
      <c r="B5" s="18" t="s">
        <v>15</v>
      </c>
      <c r="C5" s="18" t="s">
        <v>16</v>
      </c>
      <c r="D5" s="18" t="s">
        <v>15</v>
      </c>
      <c r="E5" s="18" t="s">
        <v>16</v>
      </c>
      <c r="F5" s="18" t="s">
        <v>15</v>
      </c>
      <c r="G5" s="18" t="s">
        <v>16</v>
      </c>
      <c r="H5" s="18" t="s">
        <v>15</v>
      </c>
      <c r="I5" s="18" t="s">
        <v>16</v>
      </c>
      <c r="J5" s="18" t="s">
        <v>15</v>
      </c>
      <c r="K5" s="18" t="s">
        <v>16</v>
      </c>
      <c r="L5" s="18" t="s">
        <v>15</v>
      </c>
      <c r="M5" s="18" t="s">
        <v>16</v>
      </c>
    </row>
    <row r="6" spans="1:15" s="14" customFormat="1" ht="15.95" customHeight="1" x14ac:dyDescent="0.2">
      <c r="A6" s="52" t="s">
        <v>76</v>
      </c>
      <c r="B6" s="53">
        <v>1</v>
      </c>
      <c r="C6" s="54">
        <v>23732</v>
      </c>
      <c r="D6" s="53">
        <v>25</v>
      </c>
      <c r="E6" s="54">
        <v>3688957</v>
      </c>
      <c r="F6" s="53">
        <v>2</v>
      </c>
      <c r="G6" s="54">
        <v>226953</v>
      </c>
      <c r="H6" s="53">
        <v>0</v>
      </c>
      <c r="I6" s="54">
        <v>0</v>
      </c>
      <c r="J6" s="53">
        <v>7</v>
      </c>
      <c r="K6" s="54">
        <v>257432</v>
      </c>
      <c r="L6" s="53">
        <f>B6+D6+F6+H6+J6</f>
        <v>35</v>
      </c>
      <c r="M6" s="54">
        <f>C6+E6+G6+I6+K6</f>
        <v>4197074</v>
      </c>
    </row>
    <row r="7" spans="1:15" s="14" customFormat="1" ht="15.95" customHeight="1" x14ac:dyDescent="0.2">
      <c r="A7" s="52" t="s">
        <v>77</v>
      </c>
      <c r="B7" s="53">
        <v>74</v>
      </c>
      <c r="C7" s="54">
        <v>842274</v>
      </c>
      <c r="D7" s="53">
        <v>26</v>
      </c>
      <c r="E7" s="54">
        <v>4802342</v>
      </c>
      <c r="F7" s="53">
        <v>4</v>
      </c>
      <c r="G7" s="54">
        <v>33770</v>
      </c>
      <c r="H7" s="53">
        <v>5</v>
      </c>
      <c r="I7" s="54">
        <v>24416</v>
      </c>
      <c r="J7" s="53">
        <v>9</v>
      </c>
      <c r="K7" s="54">
        <v>220628</v>
      </c>
      <c r="L7" s="53">
        <f t="shared" ref="L7:M16" si="0">B7+D7+F7+H7+J7</f>
        <v>118</v>
      </c>
      <c r="M7" s="54">
        <f t="shared" si="0"/>
        <v>5923430</v>
      </c>
    </row>
    <row r="8" spans="1:15" s="14" customFormat="1" ht="15.95" customHeight="1" x14ac:dyDescent="0.2">
      <c r="A8" s="52" t="s">
        <v>78</v>
      </c>
      <c r="B8" s="53">
        <v>0</v>
      </c>
      <c r="C8" s="54">
        <v>0</v>
      </c>
      <c r="D8" s="53">
        <v>24</v>
      </c>
      <c r="E8" s="54">
        <v>6197257</v>
      </c>
      <c r="F8" s="53">
        <v>0</v>
      </c>
      <c r="G8" s="54">
        <v>0</v>
      </c>
      <c r="H8" s="53">
        <v>5</v>
      </c>
      <c r="I8" s="54">
        <v>1356868</v>
      </c>
      <c r="J8" s="53">
        <v>2</v>
      </c>
      <c r="K8" s="54">
        <v>27537</v>
      </c>
      <c r="L8" s="53">
        <f t="shared" si="0"/>
        <v>31</v>
      </c>
      <c r="M8" s="54">
        <f t="shared" si="0"/>
        <v>7581662</v>
      </c>
    </row>
    <row r="9" spans="1:15" s="14" customFormat="1" ht="15.95" customHeight="1" x14ac:dyDescent="0.2">
      <c r="A9" s="52" t="s">
        <v>79</v>
      </c>
      <c r="B9" s="53">
        <v>5</v>
      </c>
      <c r="C9" s="54">
        <v>331980</v>
      </c>
      <c r="D9" s="53">
        <v>29</v>
      </c>
      <c r="E9" s="54">
        <v>5573864</v>
      </c>
      <c r="F9" s="53">
        <v>0</v>
      </c>
      <c r="G9" s="54">
        <v>0</v>
      </c>
      <c r="H9" s="53">
        <v>1</v>
      </c>
      <c r="I9" s="54">
        <v>80000</v>
      </c>
      <c r="J9" s="53">
        <v>2</v>
      </c>
      <c r="K9" s="54">
        <v>40237</v>
      </c>
      <c r="L9" s="53">
        <f t="shared" si="0"/>
        <v>37</v>
      </c>
      <c r="M9" s="54">
        <f t="shared" si="0"/>
        <v>6026081</v>
      </c>
    </row>
    <row r="10" spans="1:15" s="14" customFormat="1" ht="15.95" customHeight="1" x14ac:dyDescent="0.2">
      <c r="A10" s="52" t="s">
        <v>80</v>
      </c>
      <c r="B10" s="53">
        <v>27</v>
      </c>
      <c r="C10" s="54">
        <v>2828618</v>
      </c>
      <c r="D10" s="53">
        <v>188</v>
      </c>
      <c r="E10" s="54">
        <v>58592094</v>
      </c>
      <c r="F10" s="53">
        <v>16</v>
      </c>
      <c r="G10" s="54">
        <v>7806038</v>
      </c>
      <c r="H10" s="53">
        <v>2</v>
      </c>
      <c r="I10" s="54">
        <v>218000</v>
      </c>
      <c r="J10" s="53">
        <v>32</v>
      </c>
      <c r="K10" s="54">
        <v>20595260</v>
      </c>
      <c r="L10" s="53">
        <f t="shared" si="0"/>
        <v>265</v>
      </c>
      <c r="M10" s="54">
        <f t="shared" si="0"/>
        <v>90040010</v>
      </c>
      <c r="O10" s="24"/>
    </row>
    <row r="11" spans="1:15" s="14" customFormat="1" ht="15.95" customHeight="1" x14ac:dyDescent="0.2">
      <c r="A11" s="52" t="s">
        <v>81</v>
      </c>
      <c r="B11" s="53">
        <v>0</v>
      </c>
      <c r="C11" s="54">
        <v>0</v>
      </c>
      <c r="D11" s="53">
        <v>2</v>
      </c>
      <c r="E11" s="54">
        <v>364791</v>
      </c>
      <c r="F11" s="53">
        <v>2</v>
      </c>
      <c r="G11" s="54">
        <v>178450</v>
      </c>
      <c r="H11" s="53">
        <v>0</v>
      </c>
      <c r="I11" s="54">
        <v>0</v>
      </c>
      <c r="J11" s="53">
        <v>0</v>
      </c>
      <c r="K11" s="54">
        <v>0</v>
      </c>
      <c r="L11" s="53">
        <f t="shared" si="0"/>
        <v>4</v>
      </c>
      <c r="M11" s="54">
        <f t="shared" si="0"/>
        <v>543241</v>
      </c>
    </row>
    <row r="12" spans="1:15" s="14" customFormat="1" ht="15.95" customHeight="1" x14ac:dyDescent="0.2">
      <c r="A12" s="52" t="s">
        <v>37</v>
      </c>
      <c r="B12" s="53">
        <v>1</v>
      </c>
      <c r="C12" s="54">
        <v>21944</v>
      </c>
      <c r="D12" s="53">
        <v>38</v>
      </c>
      <c r="E12" s="54">
        <v>9697614</v>
      </c>
      <c r="F12" s="53">
        <v>4</v>
      </c>
      <c r="G12" s="54">
        <v>70710</v>
      </c>
      <c r="H12" s="53">
        <v>11</v>
      </c>
      <c r="I12" s="54">
        <v>581790</v>
      </c>
      <c r="J12" s="53">
        <v>5</v>
      </c>
      <c r="K12" s="54">
        <v>64685</v>
      </c>
      <c r="L12" s="53">
        <f t="shared" si="0"/>
        <v>59</v>
      </c>
      <c r="M12" s="54">
        <f t="shared" si="0"/>
        <v>10436743</v>
      </c>
    </row>
    <row r="13" spans="1:15" s="14" customFormat="1" ht="15.95" customHeight="1" x14ac:dyDescent="0.2">
      <c r="A13" s="52" t="s">
        <v>73</v>
      </c>
      <c r="B13" s="53">
        <v>0</v>
      </c>
      <c r="C13" s="54">
        <v>0</v>
      </c>
      <c r="D13" s="53">
        <v>0</v>
      </c>
      <c r="E13" s="54">
        <v>0</v>
      </c>
      <c r="F13" s="53">
        <v>0</v>
      </c>
      <c r="G13" s="54">
        <v>0</v>
      </c>
      <c r="H13" s="53">
        <v>0</v>
      </c>
      <c r="I13" s="54">
        <v>0</v>
      </c>
      <c r="J13" s="53">
        <v>0</v>
      </c>
      <c r="K13" s="54">
        <v>0</v>
      </c>
      <c r="L13" s="53">
        <f t="shared" si="0"/>
        <v>0</v>
      </c>
      <c r="M13" s="54">
        <f t="shared" si="0"/>
        <v>0</v>
      </c>
    </row>
    <row r="14" spans="1:15" s="14" customFormat="1" ht="15.95" customHeight="1" x14ac:dyDescent="0.2">
      <c r="A14" s="55" t="s">
        <v>82</v>
      </c>
      <c r="B14" s="53">
        <v>0</v>
      </c>
      <c r="C14" s="54">
        <v>0</v>
      </c>
      <c r="D14" s="53">
        <v>28</v>
      </c>
      <c r="E14" s="54">
        <v>1968858</v>
      </c>
      <c r="F14" s="53">
        <v>1</v>
      </c>
      <c r="G14" s="54">
        <v>5000</v>
      </c>
      <c r="H14" s="53">
        <v>3</v>
      </c>
      <c r="I14" s="54">
        <v>55810</v>
      </c>
      <c r="J14" s="53">
        <v>9</v>
      </c>
      <c r="K14" s="54">
        <v>2258837</v>
      </c>
      <c r="L14" s="53">
        <f t="shared" si="0"/>
        <v>41</v>
      </c>
      <c r="M14" s="54">
        <f t="shared" si="0"/>
        <v>4288505</v>
      </c>
    </row>
    <row r="15" spans="1:15" s="15" customFormat="1" ht="15.95" customHeight="1" x14ac:dyDescent="0.2">
      <c r="A15" s="52" t="s">
        <v>83</v>
      </c>
      <c r="B15" s="53">
        <v>0</v>
      </c>
      <c r="C15" s="54">
        <v>0</v>
      </c>
      <c r="D15" s="53">
        <v>0</v>
      </c>
      <c r="E15" s="54">
        <v>0</v>
      </c>
      <c r="F15" s="53">
        <v>0</v>
      </c>
      <c r="G15" s="54">
        <v>0</v>
      </c>
      <c r="H15" s="53">
        <v>0</v>
      </c>
      <c r="I15" s="54">
        <v>0</v>
      </c>
      <c r="J15" s="53">
        <v>0</v>
      </c>
      <c r="K15" s="54">
        <v>0</v>
      </c>
      <c r="L15" s="53">
        <f t="shared" si="0"/>
        <v>0</v>
      </c>
      <c r="M15" s="54">
        <f t="shared" si="0"/>
        <v>0</v>
      </c>
    </row>
    <row r="16" spans="1:15" s="14" customFormat="1" ht="15.95" customHeight="1" x14ac:dyDescent="0.2">
      <c r="A16" s="52" t="s">
        <v>67</v>
      </c>
      <c r="B16" s="53">
        <v>0</v>
      </c>
      <c r="C16" s="54">
        <v>0</v>
      </c>
      <c r="D16" s="53">
        <v>6</v>
      </c>
      <c r="E16" s="54">
        <v>8842170</v>
      </c>
      <c r="F16" s="53">
        <v>0</v>
      </c>
      <c r="G16" s="54">
        <v>0</v>
      </c>
      <c r="H16" s="53">
        <v>1</v>
      </c>
      <c r="I16" s="54">
        <v>100000</v>
      </c>
      <c r="J16" s="53">
        <v>1</v>
      </c>
      <c r="K16" s="54">
        <v>4000</v>
      </c>
      <c r="L16" s="53">
        <f t="shared" si="0"/>
        <v>8</v>
      </c>
      <c r="M16" s="54">
        <f t="shared" si="0"/>
        <v>8946170</v>
      </c>
    </row>
    <row r="17" spans="1:14" s="14" customFormat="1" ht="24.95" customHeight="1" x14ac:dyDescent="0.2">
      <c r="A17" s="77" t="s">
        <v>1</v>
      </c>
      <c r="B17" s="22">
        <f>SUM(B6:B16)</f>
        <v>108</v>
      </c>
      <c r="C17" s="23">
        <f t="shared" ref="C17:K17" si="1">SUM(C6:C16)</f>
        <v>4048548</v>
      </c>
      <c r="D17" s="22">
        <f t="shared" si="1"/>
        <v>366</v>
      </c>
      <c r="E17" s="23">
        <f t="shared" si="1"/>
        <v>99727947</v>
      </c>
      <c r="F17" s="22">
        <f t="shared" si="1"/>
        <v>29</v>
      </c>
      <c r="G17" s="23">
        <f t="shared" si="1"/>
        <v>8320921</v>
      </c>
      <c r="H17" s="22">
        <f t="shared" si="1"/>
        <v>28</v>
      </c>
      <c r="I17" s="23">
        <f t="shared" si="1"/>
        <v>2416884</v>
      </c>
      <c r="J17" s="22">
        <f t="shared" si="1"/>
        <v>67</v>
      </c>
      <c r="K17" s="23">
        <f t="shared" si="1"/>
        <v>23468616</v>
      </c>
      <c r="L17" s="22">
        <f t="shared" ref="L17" si="2">B17+D17+F17+H17+J17</f>
        <v>598</v>
      </c>
      <c r="M17" s="23">
        <f t="shared" ref="M17" si="3">C17+E17+G17+I17+K17</f>
        <v>137982916</v>
      </c>
      <c r="N17" s="47"/>
    </row>
    <row r="18" spans="1:14" s="1" customFormat="1" x14ac:dyDescent="0.2">
      <c r="A18" s="3"/>
      <c r="B18" s="4"/>
      <c r="C18" s="5"/>
      <c r="D18" s="4"/>
      <c r="E18" s="5"/>
      <c r="F18" s="4"/>
      <c r="G18" s="6"/>
      <c r="I18" s="5"/>
      <c r="J18" s="7"/>
      <c r="K18" s="5"/>
      <c r="L18" s="8"/>
      <c r="M18" s="9"/>
    </row>
    <row r="19" spans="1:14" s="1" customFormat="1" x14ac:dyDescent="0.2">
      <c r="A19" s="3"/>
      <c r="B19" s="4"/>
      <c r="C19" s="5"/>
      <c r="D19" s="4"/>
      <c r="E19" s="5"/>
      <c r="F19" s="4"/>
      <c r="G19" s="6"/>
      <c r="I19" s="5"/>
      <c r="J19" s="7"/>
      <c r="K19" s="5"/>
      <c r="L19" s="8"/>
      <c r="M19" s="9"/>
    </row>
    <row r="20" spans="1:14" s="1" customFormat="1" x14ac:dyDescent="0.2">
      <c r="A20" s="3"/>
      <c r="B20" s="4"/>
      <c r="C20" s="5"/>
      <c r="D20" s="4"/>
      <c r="E20" s="5"/>
      <c r="F20" s="4"/>
      <c r="G20" s="6"/>
      <c r="I20" s="5"/>
      <c r="J20" s="7"/>
      <c r="K20" s="5"/>
      <c r="L20" s="8"/>
      <c r="M20" s="9"/>
    </row>
    <row r="21" spans="1:14" s="1" customFormat="1" x14ac:dyDescent="0.2">
      <c r="A21" s="3"/>
      <c r="B21" s="4"/>
      <c r="C21" s="5"/>
      <c r="D21" s="4"/>
      <c r="E21" s="5"/>
      <c r="F21" s="4"/>
      <c r="G21" s="6"/>
      <c r="I21" s="5"/>
      <c r="J21" s="7"/>
      <c r="K21" s="5"/>
      <c r="L21" s="8"/>
      <c r="M21" s="9"/>
    </row>
    <row r="22" spans="1:14" s="1" customFormat="1" x14ac:dyDescent="0.2">
      <c r="A22" s="3"/>
      <c r="B22" s="4"/>
      <c r="C22" s="5"/>
      <c r="D22" s="4"/>
      <c r="E22" s="5"/>
      <c r="F22" s="4"/>
      <c r="G22" s="6"/>
      <c r="I22" s="5"/>
      <c r="J22" s="7"/>
      <c r="K22" s="5"/>
      <c r="L22" s="8"/>
      <c r="M22" s="9"/>
    </row>
    <row r="23" spans="1:14" s="1" customFormat="1" x14ac:dyDescent="0.2">
      <c r="A23" s="3"/>
      <c r="B23" s="4"/>
      <c r="C23" s="5"/>
      <c r="D23" s="4"/>
      <c r="E23" s="5"/>
      <c r="F23" s="4"/>
      <c r="G23" s="6"/>
      <c r="I23" s="5"/>
      <c r="J23" s="7"/>
      <c r="K23" s="5"/>
      <c r="L23" s="8"/>
      <c r="M23" s="9"/>
    </row>
    <row r="24" spans="1:14" s="1" customFormat="1" x14ac:dyDescent="0.2">
      <c r="A24" s="3"/>
      <c r="B24" s="4"/>
      <c r="C24" s="5"/>
      <c r="D24" s="4"/>
      <c r="E24" s="5"/>
      <c r="F24" s="4"/>
      <c r="G24" s="6"/>
      <c r="I24" s="5"/>
      <c r="J24" s="7"/>
      <c r="K24" s="5"/>
      <c r="L24" s="8"/>
      <c r="M24" s="9"/>
    </row>
    <row r="25" spans="1:14" s="1" customFormat="1" x14ac:dyDescent="0.2">
      <c r="A25" s="3"/>
      <c r="B25" s="4"/>
      <c r="C25" s="5"/>
      <c r="D25" s="4"/>
      <c r="E25" s="5"/>
      <c r="F25" s="4"/>
      <c r="G25" s="6"/>
      <c r="I25" s="5"/>
      <c r="J25" s="7"/>
      <c r="K25" s="5"/>
      <c r="L25" s="8"/>
      <c r="M25" s="9"/>
    </row>
    <row r="26" spans="1:14" x14ac:dyDescent="0.2">
      <c r="A26" s="3"/>
      <c r="B26" s="4"/>
      <c r="C26" s="5"/>
      <c r="D26" s="4"/>
      <c r="E26" s="5"/>
      <c r="F26" s="4"/>
      <c r="G26" s="6"/>
    </row>
    <row r="27" spans="1:14" x14ac:dyDescent="0.2">
      <c r="A27" s="3"/>
      <c r="B27" s="4"/>
      <c r="C27" s="5"/>
      <c r="D27" s="4"/>
      <c r="E27" s="5"/>
      <c r="F27" s="4"/>
      <c r="G27" s="6"/>
    </row>
    <row r="28" spans="1:14" x14ac:dyDescent="0.2">
      <c r="A28" s="3"/>
      <c r="B28" s="4"/>
      <c r="C28" s="5"/>
      <c r="D28" s="4"/>
      <c r="E28" s="5"/>
      <c r="F28" s="4"/>
      <c r="G28" s="6"/>
    </row>
    <row r="29" spans="1:14" x14ac:dyDescent="0.2">
      <c r="A29" s="3"/>
      <c r="B29" s="4"/>
      <c r="C29" s="5"/>
      <c r="D29" s="4"/>
      <c r="E29" s="5"/>
      <c r="F29" s="4"/>
      <c r="G29" s="6"/>
    </row>
    <row r="30" spans="1:14" x14ac:dyDescent="0.2">
      <c r="A30" s="3"/>
      <c r="B30" s="4"/>
      <c r="C30" s="5"/>
      <c r="D30" s="4"/>
      <c r="E30" s="5"/>
      <c r="F30" s="4"/>
      <c r="G30" s="6"/>
    </row>
    <row r="31" spans="1:14" x14ac:dyDescent="0.2">
      <c r="A31" s="3"/>
      <c r="B31" s="4"/>
      <c r="C31" s="5"/>
      <c r="D31" s="4"/>
      <c r="E31" s="5"/>
      <c r="F31" s="4"/>
      <c r="G31" s="6"/>
    </row>
    <row r="32" spans="1:14" x14ac:dyDescent="0.2">
      <c r="A32" s="3"/>
      <c r="B32" s="4"/>
      <c r="C32" s="5"/>
      <c r="D32" s="4"/>
      <c r="E32" s="5"/>
      <c r="F32" s="4"/>
      <c r="G32" s="6"/>
    </row>
    <row r="33" spans="1:7" x14ac:dyDescent="0.2">
      <c r="A33" s="3"/>
      <c r="B33" s="4"/>
      <c r="C33" s="5"/>
      <c r="D33" s="4"/>
      <c r="E33" s="5"/>
      <c r="F33" s="4"/>
      <c r="G33" s="6"/>
    </row>
    <row r="34" spans="1:7" x14ac:dyDescent="0.2">
      <c r="A34" s="3"/>
      <c r="B34" s="4"/>
      <c r="C34" s="5"/>
      <c r="D34" s="4"/>
      <c r="E34" s="5"/>
      <c r="F34" s="4"/>
      <c r="G34" s="6"/>
    </row>
    <row r="35" spans="1:7" x14ac:dyDescent="0.2">
      <c r="A35" s="3"/>
      <c r="B35" s="4"/>
      <c r="C35" s="5"/>
      <c r="D35" s="4"/>
      <c r="E35" s="5"/>
      <c r="F35" s="4"/>
      <c r="G35" s="6"/>
    </row>
    <row r="36" spans="1:7" x14ac:dyDescent="0.2">
      <c r="A36" s="3"/>
      <c r="B36" s="4"/>
      <c r="C36" s="5"/>
      <c r="D36" s="4"/>
      <c r="E36" s="5"/>
      <c r="F36" s="4"/>
      <c r="G36" s="6"/>
    </row>
    <row r="37" spans="1:7" x14ac:dyDescent="0.2">
      <c r="A37" s="3"/>
      <c r="B37" s="4"/>
      <c r="C37" s="5"/>
      <c r="D37" s="4"/>
      <c r="E37" s="5"/>
      <c r="F37" s="4"/>
      <c r="G37" s="6"/>
    </row>
  </sheetData>
  <mergeCells count="7">
    <mergeCell ref="A4:A5"/>
    <mergeCell ref="J4:K4"/>
    <mergeCell ref="L4:M4"/>
    <mergeCell ref="B4:C4"/>
    <mergeCell ref="D4:E4"/>
    <mergeCell ref="F4:G4"/>
    <mergeCell ref="H4:I4"/>
  </mergeCells>
  <phoneticPr fontId="0" type="noConversion"/>
  <pageMargins left="0.5" right="0.5" top="0.5" bottom="0.5" header="0.17" footer="0.17"/>
  <pageSetup scale="5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showGridLines="0" zoomScale="90" zoomScaleNormal="90" workbookViewId="0">
      <selection activeCell="B23" sqref="B23"/>
    </sheetView>
  </sheetViews>
  <sheetFormatPr defaultColWidth="19.42578125" defaultRowHeight="12.75" x14ac:dyDescent="0.2"/>
  <cols>
    <col min="1" max="1" width="51.7109375" style="40" customWidth="1"/>
    <col min="2" max="2" width="48.42578125" style="2" bestFit="1" customWidth="1"/>
    <col min="3" max="3" width="14.7109375" style="70" customWidth="1"/>
    <col min="4" max="4" width="14.7109375" style="71" customWidth="1"/>
    <col min="5" max="5" width="14.7109375" style="70" customWidth="1"/>
    <col min="6" max="6" width="15.85546875" style="72" customWidth="1"/>
    <col min="7" max="7" width="14.7109375" style="73" customWidth="1"/>
    <col min="8" max="8" width="14.7109375" style="74" customWidth="1"/>
    <col min="9" max="9" width="14.7109375" style="75" customWidth="1"/>
    <col min="10" max="10" width="14.7109375" style="74" customWidth="1"/>
    <col min="11" max="11" width="14.7109375" style="73" customWidth="1"/>
    <col min="12" max="12" width="14.7109375" style="76" customWidth="1"/>
    <col min="13" max="13" width="14.7109375" style="29" customWidth="1"/>
    <col min="14" max="14" width="14.7109375" style="33" customWidth="1"/>
    <col min="15" max="16384" width="19.42578125" style="2"/>
  </cols>
  <sheetData>
    <row r="1" spans="1:14" ht="24" customHeight="1" x14ac:dyDescent="0.2">
      <c r="C1" s="48"/>
      <c r="D1" s="48"/>
      <c r="E1" s="48"/>
      <c r="F1" s="48"/>
      <c r="G1" s="48"/>
      <c r="H1" s="48"/>
      <c r="I1" s="48"/>
      <c r="J1" s="48"/>
      <c r="K1" s="48"/>
      <c r="L1" s="48"/>
      <c r="M1" s="2"/>
      <c r="N1" s="2"/>
    </row>
    <row r="2" spans="1:14" ht="24" customHeight="1" x14ac:dyDescent="0.3">
      <c r="B2" s="84" t="s">
        <v>125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s="3" customFormat="1" ht="24" customHeight="1" thickBot="1" x14ac:dyDescent="0.25">
      <c r="A3" s="41"/>
      <c r="B3" s="21"/>
      <c r="C3" s="57"/>
      <c r="D3" s="58"/>
      <c r="E3" s="57"/>
      <c r="F3" s="58"/>
      <c r="G3" s="57"/>
      <c r="H3" s="58"/>
      <c r="I3" s="57"/>
      <c r="J3" s="58"/>
      <c r="K3" s="57"/>
      <c r="L3" s="58"/>
      <c r="M3" s="25"/>
      <c r="N3" s="30"/>
    </row>
    <row r="4" spans="1:14" s="17" customFormat="1" ht="15.95" customHeight="1" x14ac:dyDescent="0.2">
      <c r="A4" s="87" t="s">
        <v>55</v>
      </c>
      <c r="B4" s="89" t="s">
        <v>14</v>
      </c>
      <c r="C4" s="85" t="s">
        <v>17</v>
      </c>
      <c r="D4" s="86"/>
      <c r="E4" s="85" t="s">
        <v>18</v>
      </c>
      <c r="F4" s="86"/>
      <c r="G4" s="85" t="s">
        <v>19</v>
      </c>
      <c r="H4" s="86"/>
      <c r="I4" s="85" t="s">
        <v>20</v>
      </c>
      <c r="J4" s="86"/>
      <c r="K4" s="85" t="s">
        <v>0</v>
      </c>
      <c r="L4" s="86"/>
      <c r="M4" s="91" t="s">
        <v>1</v>
      </c>
      <c r="N4" s="92"/>
    </row>
    <row r="5" spans="1:14" s="19" customFormat="1" ht="15.95" customHeight="1" x14ac:dyDescent="0.2">
      <c r="A5" s="88"/>
      <c r="B5" s="90"/>
      <c r="C5" s="59" t="s">
        <v>15</v>
      </c>
      <c r="D5" s="60" t="s">
        <v>16</v>
      </c>
      <c r="E5" s="59" t="s">
        <v>15</v>
      </c>
      <c r="F5" s="60" t="s">
        <v>16</v>
      </c>
      <c r="G5" s="59" t="s">
        <v>15</v>
      </c>
      <c r="H5" s="60" t="s">
        <v>16</v>
      </c>
      <c r="I5" s="59" t="s">
        <v>15</v>
      </c>
      <c r="J5" s="60" t="s">
        <v>16</v>
      </c>
      <c r="K5" s="59" t="s">
        <v>15</v>
      </c>
      <c r="L5" s="60" t="s">
        <v>16</v>
      </c>
      <c r="M5" s="26" t="s">
        <v>15</v>
      </c>
      <c r="N5" s="31" t="s">
        <v>16</v>
      </c>
    </row>
    <row r="6" spans="1:14" s="48" customFormat="1" ht="15.95" customHeight="1" x14ac:dyDescent="0.2">
      <c r="A6" s="42" t="s">
        <v>30</v>
      </c>
      <c r="B6" s="11" t="s">
        <v>2</v>
      </c>
      <c r="C6" s="27">
        <v>0</v>
      </c>
      <c r="D6" s="12">
        <v>0</v>
      </c>
      <c r="E6" s="27">
        <v>3</v>
      </c>
      <c r="F6" s="12">
        <v>1203720</v>
      </c>
      <c r="G6" s="27">
        <v>0</v>
      </c>
      <c r="H6" s="12">
        <v>0</v>
      </c>
      <c r="I6" s="27">
        <v>0</v>
      </c>
      <c r="J6" s="12">
        <v>0</v>
      </c>
      <c r="K6" s="27">
        <v>0</v>
      </c>
      <c r="L6" s="12">
        <v>0</v>
      </c>
      <c r="M6" s="27">
        <f>C6+E6+G6+I6+K6</f>
        <v>3</v>
      </c>
      <c r="N6" s="32">
        <f>D6+F6+H6+J6+L6</f>
        <v>1203720</v>
      </c>
    </row>
    <row r="7" spans="1:14" s="48" customFormat="1" ht="15.95" customHeight="1" x14ac:dyDescent="0.2">
      <c r="A7" s="42"/>
      <c r="B7" s="11" t="s">
        <v>99</v>
      </c>
      <c r="C7" s="27">
        <v>0</v>
      </c>
      <c r="D7" s="12">
        <v>0</v>
      </c>
      <c r="E7" s="27">
        <v>1</v>
      </c>
      <c r="F7" s="12">
        <v>50000</v>
      </c>
      <c r="G7" s="27">
        <v>0</v>
      </c>
      <c r="H7" s="12">
        <v>0</v>
      </c>
      <c r="I7" s="27">
        <v>0</v>
      </c>
      <c r="J7" s="12">
        <v>0</v>
      </c>
      <c r="K7" s="27">
        <v>0</v>
      </c>
      <c r="L7" s="12">
        <v>0</v>
      </c>
      <c r="M7" s="27">
        <f t="shared" ref="M7:M70" si="0">C7+E7+G7+I7+K7</f>
        <v>1</v>
      </c>
      <c r="N7" s="32">
        <f t="shared" ref="N7:N70" si="1">D7+F7+H7+J7+L7</f>
        <v>50000</v>
      </c>
    </row>
    <row r="8" spans="1:14" s="48" customFormat="1" ht="15.95" customHeight="1" x14ac:dyDescent="0.2">
      <c r="A8" s="42"/>
      <c r="B8" s="11" t="s">
        <v>26</v>
      </c>
      <c r="C8" s="27">
        <v>0</v>
      </c>
      <c r="D8" s="12">
        <v>0</v>
      </c>
      <c r="E8" s="27">
        <v>8</v>
      </c>
      <c r="F8" s="12">
        <v>1101855</v>
      </c>
      <c r="G8" s="27">
        <v>0</v>
      </c>
      <c r="H8" s="12">
        <v>0</v>
      </c>
      <c r="I8" s="27">
        <v>0</v>
      </c>
      <c r="J8" s="12">
        <v>0</v>
      </c>
      <c r="K8" s="27">
        <v>1</v>
      </c>
      <c r="L8" s="12">
        <v>52841</v>
      </c>
      <c r="M8" s="27">
        <f t="shared" si="0"/>
        <v>9</v>
      </c>
      <c r="N8" s="32">
        <f t="shared" si="1"/>
        <v>1154696</v>
      </c>
    </row>
    <row r="9" spans="1:14" s="48" customFormat="1" ht="15.95" customHeight="1" x14ac:dyDescent="0.2">
      <c r="A9" s="42"/>
      <c r="B9" s="11" t="s">
        <v>38</v>
      </c>
      <c r="C9" s="27">
        <v>0</v>
      </c>
      <c r="D9" s="12">
        <v>0</v>
      </c>
      <c r="E9" s="27">
        <v>2</v>
      </c>
      <c r="F9" s="12">
        <v>843851</v>
      </c>
      <c r="G9" s="27">
        <v>0</v>
      </c>
      <c r="H9" s="12">
        <v>0</v>
      </c>
      <c r="I9" s="27">
        <v>0</v>
      </c>
      <c r="J9" s="12">
        <v>0</v>
      </c>
      <c r="K9" s="27">
        <v>0</v>
      </c>
      <c r="L9" s="12">
        <v>0</v>
      </c>
      <c r="M9" s="27">
        <f t="shared" si="0"/>
        <v>2</v>
      </c>
      <c r="N9" s="32">
        <f t="shared" si="1"/>
        <v>843851</v>
      </c>
    </row>
    <row r="10" spans="1:14" s="48" customFormat="1" ht="15.95" customHeight="1" x14ac:dyDescent="0.2">
      <c r="A10" s="42"/>
      <c r="B10" s="11" t="s">
        <v>27</v>
      </c>
      <c r="C10" s="27">
        <v>1</v>
      </c>
      <c r="D10" s="12">
        <v>23732</v>
      </c>
      <c r="E10" s="27">
        <v>2</v>
      </c>
      <c r="F10" s="12">
        <v>99938</v>
      </c>
      <c r="G10" s="27">
        <v>2</v>
      </c>
      <c r="H10" s="12">
        <v>226953</v>
      </c>
      <c r="I10" s="27">
        <v>0</v>
      </c>
      <c r="J10" s="12">
        <v>0</v>
      </c>
      <c r="K10" s="27">
        <v>5</v>
      </c>
      <c r="L10" s="12">
        <v>189591</v>
      </c>
      <c r="M10" s="27">
        <f t="shared" si="0"/>
        <v>10</v>
      </c>
      <c r="N10" s="32">
        <f t="shared" si="1"/>
        <v>540214</v>
      </c>
    </row>
    <row r="11" spans="1:14" s="48" customFormat="1" ht="15.95" customHeight="1" x14ac:dyDescent="0.2">
      <c r="A11" s="42"/>
      <c r="B11" s="11" t="s">
        <v>39</v>
      </c>
      <c r="C11" s="27">
        <v>0</v>
      </c>
      <c r="D11" s="12">
        <v>0</v>
      </c>
      <c r="E11" s="27">
        <v>9</v>
      </c>
      <c r="F11" s="12">
        <v>389593</v>
      </c>
      <c r="G11" s="27">
        <v>0</v>
      </c>
      <c r="H11" s="12">
        <v>0</v>
      </c>
      <c r="I11" s="27">
        <v>0</v>
      </c>
      <c r="J11" s="12">
        <v>0</v>
      </c>
      <c r="K11" s="27">
        <v>1</v>
      </c>
      <c r="L11" s="12">
        <v>15000</v>
      </c>
      <c r="M11" s="27">
        <f t="shared" si="0"/>
        <v>10</v>
      </c>
      <c r="N11" s="32">
        <f t="shared" si="1"/>
        <v>404593</v>
      </c>
    </row>
    <row r="12" spans="1:14" s="48" customFormat="1" ht="15.95" customHeight="1" thickBot="1" x14ac:dyDescent="0.25">
      <c r="A12" s="49" t="s">
        <v>58</v>
      </c>
      <c r="B12" s="13" t="s">
        <v>72</v>
      </c>
      <c r="C12" s="28">
        <f>SUM(C6:C11)</f>
        <v>1</v>
      </c>
      <c r="D12" s="50">
        <f t="shared" ref="D12:L12" si="2">SUM(D6:D11)</f>
        <v>23732</v>
      </c>
      <c r="E12" s="28">
        <f t="shared" si="2"/>
        <v>25</v>
      </c>
      <c r="F12" s="50">
        <f t="shared" si="2"/>
        <v>3688957</v>
      </c>
      <c r="G12" s="28">
        <f t="shared" si="2"/>
        <v>2</v>
      </c>
      <c r="H12" s="50">
        <f t="shared" si="2"/>
        <v>226953</v>
      </c>
      <c r="I12" s="28">
        <f t="shared" si="2"/>
        <v>0</v>
      </c>
      <c r="J12" s="50">
        <f t="shared" si="2"/>
        <v>0</v>
      </c>
      <c r="K12" s="28">
        <f t="shared" si="2"/>
        <v>7</v>
      </c>
      <c r="L12" s="50">
        <f t="shared" si="2"/>
        <v>257432</v>
      </c>
      <c r="M12" s="28">
        <f t="shared" si="0"/>
        <v>35</v>
      </c>
      <c r="N12" s="51">
        <f t="shared" si="1"/>
        <v>4197074</v>
      </c>
    </row>
    <row r="13" spans="1:14" s="48" customFormat="1" ht="15.95" customHeight="1" x14ac:dyDescent="0.2">
      <c r="A13" s="42" t="s">
        <v>31</v>
      </c>
      <c r="B13" s="11" t="s">
        <v>3</v>
      </c>
      <c r="C13" s="27">
        <v>0</v>
      </c>
      <c r="D13" s="12">
        <v>0</v>
      </c>
      <c r="E13" s="27">
        <v>6</v>
      </c>
      <c r="F13" s="12">
        <v>1703800</v>
      </c>
      <c r="G13" s="27">
        <v>2</v>
      </c>
      <c r="H13" s="12">
        <v>16770</v>
      </c>
      <c r="I13" s="27">
        <v>0</v>
      </c>
      <c r="J13" s="12">
        <v>0</v>
      </c>
      <c r="K13" s="27">
        <v>0</v>
      </c>
      <c r="L13" s="12">
        <v>0</v>
      </c>
      <c r="M13" s="27">
        <f t="shared" si="0"/>
        <v>8</v>
      </c>
      <c r="N13" s="32">
        <f t="shared" si="1"/>
        <v>1720570</v>
      </c>
    </row>
    <row r="14" spans="1:14" s="48" customFormat="1" ht="15.95" customHeight="1" x14ac:dyDescent="0.2">
      <c r="A14" s="42"/>
      <c r="B14" s="11" t="s">
        <v>4</v>
      </c>
      <c r="C14" s="27">
        <v>0</v>
      </c>
      <c r="D14" s="12">
        <v>0</v>
      </c>
      <c r="E14" s="27">
        <v>4</v>
      </c>
      <c r="F14" s="12">
        <v>809483</v>
      </c>
      <c r="G14" s="27">
        <v>1</v>
      </c>
      <c r="H14" s="12">
        <v>10000</v>
      </c>
      <c r="I14" s="27">
        <v>0</v>
      </c>
      <c r="J14" s="12">
        <v>0</v>
      </c>
      <c r="K14" s="27">
        <v>2</v>
      </c>
      <c r="L14" s="12">
        <v>34750</v>
      </c>
      <c r="M14" s="27">
        <f t="shared" si="0"/>
        <v>7</v>
      </c>
      <c r="N14" s="32">
        <f t="shared" si="1"/>
        <v>854233</v>
      </c>
    </row>
    <row r="15" spans="1:14" s="48" customFormat="1" ht="15.95" customHeight="1" x14ac:dyDescent="0.2">
      <c r="A15" s="42"/>
      <c r="B15" s="11" t="s">
        <v>40</v>
      </c>
      <c r="C15" s="27">
        <v>73</v>
      </c>
      <c r="D15" s="12">
        <v>737643</v>
      </c>
      <c r="E15" s="27">
        <v>0</v>
      </c>
      <c r="F15" s="12">
        <v>0</v>
      </c>
      <c r="G15" s="27">
        <v>0</v>
      </c>
      <c r="H15" s="12">
        <v>0</v>
      </c>
      <c r="I15" s="27">
        <v>5</v>
      </c>
      <c r="J15" s="12">
        <v>24416</v>
      </c>
      <c r="K15" s="27">
        <v>5</v>
      </c>
      <c r="L15" s="12">
        <v>35878</v>
      </c>
      <c r="M15" s="27">
        <f t="shared" si="0"/>
        <v>83</v>
      </c>
      <c r="N15" s="32">
        <f t="shared" si="1"/>
        <v>797937</v>
      </c>
    </row>
    <row r="16" spans="1:14" s="48" customFormat="1" ht="15.95" customHeight="1" x14ac:dyDescent="0.2">
      <c r="A16" s="42"/>
      <c r="B16" s="11" t="s">
        <v>5</v>
      </c>
      <c r="C16" s="27">
        <v>0</v>
      </c>
      <c r="D16" s="12">
        <v>0</v>
      </c>
      <c r="E16" s="27">
        <v>2</v>
      </c>
      <c r="F16" s="12">
        <v>134077</v>
      </c>
      <c r="G16" s="27">
        <v>0</v>
      </c>
      <c r="H16" s="12">
        <v>0</v>
      </c>
      <c r="I16" s="27">
        <v>0</v>
      </c>
      <c r="J16" s="12">
        <v>0</v>
      </c>
      <c r="K16" s="27">
        <v>0</v>
      </c>
      <c r="L16" s="12">
        <v>0</v>
      </c>
      <c r="M16" s="27">
        <f t="shared" si="0"/>
        <v>2</v>
      </c>
      <c r="N16" s="32">
        <f t="shared" si="1"/>
        <v>134077</v>
      </c>
    </row>
    <row r="17" spans="1:15" s="48" customFormat="1" ht="15.95" customHeight="1" x14ac:dyDescent="0.2">
      <c r="A17" s="42"/>
      <c r="B17" s="11" t="s">
        <v>113</v>
      </c>
      <c r="C17" s="27">
        <v>0</v>
      </c>
      <c r="D17" s="12">
        <v>0</v>
      </c>
      <c r="E17" s="27">
        <v>2</v>
      </c>
      <c r="F17" s="12">
        <v>8200</v>
      </c>
      <c r="G17" s="27">
        <v>1</v>
      </c>
      <c r="H17" s="12">
        <v>7000</v>
      </c>
      <c r="I17" s="27">
        <v>0</v>
      </c>
      <c r="J17" s="12">
        <v>0</v>
      </c>
      <c r="K17" s="27">
        <v>0</v>
      </c>
      <c r="L17" s="12">
        <v>0</v>
      </c>
      <c r="M17" s="27">
        <f t="shared" si="0"/>
        <v>3</v>
      </c>
      <c r="N17" s="32">
        <f t="shared" si="1"/>
        <v>15200</v>
      </c>
    </row>
    <row r="18" spans="1:15" s="48" customFormat="1" ht="15.95" customHeight="1" x14ac:dyDescent="0.2">
      <c r="A18" s="42"/>
      <c r="B18" s="11" t="s">
        <v>6</v>
      </c>
      <c r="C18" s="27">
        <v>1</v>
      </c>
      <c r="D18" s="12">
        <v>104631</v>
      </c>
      <c r="E18" s="27">
        <v>2</v>
      </c>
      <c r="F18" s="12">
        <v>605000</v>
      </c>
      <c r="G18" s="27">
        <v>0</v>
      </c>
      <c r="H18" s="12">
        <v>0</v>
      </c>
      <c r="I18" s="27">
        <v>0</v>
      </c>
      <c r="J18" s="12">
        <v>0</v>
      </c>
      <c r="K18" s="27">
        <v>0</v>
      </c>
      <c r="L18" s="12">
        <v>0</v>
      </c>
      <c r="M18" s="27">
        <f t="shared" si="0"/>
        <v>3</v>
      </c>
      <c r="N18" s="32">
        <f t="shared" si="1"/>
        <v>709631</v>
      </c>
    </row>
    <row r="19" spans="1:15" s="48" customFormat="1" ht="15.95" customHeight="1" x14ac:dyDescent="0.2">
      <c r="A19" s="42"/>
      <c r="B19" s="11" t="s">
        <v>100</v>
      </c>
      <c r="C19" s="27">
        <v>0</v>
      </c>
      <c r="D19" s="12">
        <v>0</v>
      </c>
      <c r="E19" s="27">
        <v>10</v>
      </c>
      <c r="F19" s="12">
        <v>1541782</v>
      </c>
      <c r="G19" s="27">
        <v>0</v>
      </c>
      <c r="H19" s="12">
        <v>0</v>
      </c>
      <c r="I19" s="27">
        <v>0</v>
      </c>
      <c r="J19" s="12">
        <v>0</v>
      </c>
      <c r="K19" s="27">
        <v>2</v>
      </c>
      <c r="L19" s="12">
        <v>150000</v>
      </c>
      <c r="M19" s="27">
        <f t="shared" ref="M19" si="3">C19+E19+G19+I19+K19</f>
        <v>12</v>
      </c>
      <c r="N19" s="32">
        <f t="shared" ref="N19" si="4">D19+F19+H19+J19+L19</f>
        <v>1691782</v>
      </c>
    </row>
    <row r="20" spans="1:15" s="48" customFormat="1" ht="15.95" customHeight="1" thickBot="1" x14ac:dyDescent="0.25">
      <c r="A20" s="49" t="s">
        <v>59</v>
      </c>
      <c r="B20" s="13" t="s">
        <v>72</v>
      </c>
      <c r="C20" s="28">
        <f t="shared" ref="C20:L20" si="5">SUM(C13:C19)</f>
        <v>74</v>
      </c>
      <c r="D20" s="50">
        <f t="shared" si="5"/>
        <v>842274</v>
      </c>
      <c r="E20" s="28">
        <f t="shared" si="5"/>
        <v>26</v>
      </c>
      <c r="F20" s="50">
        <f t="shared" si="5"/>
        <v>4802342</v>
      </c>
      <c r="G20" s="28">
        <f t="shared" si="5"/>
        <v>4</v>
      </c>
      <c r="H20" s="50">
        <f t="shared" si="5"/>
        <v>33770</v>
      </c>
      <c r="I20" s="28">
        <f t="shared" si="5"/>
        <v>5</v>
      </c>
      <c r="J20" s="50">
        <f t="shared" si="5"/>
        <v>24416</v>
      </c>
      <c r="K20" s="28">
        <f t="shared" si="5"/>
        <v>9</v>
      </c>
      <c r="L20" s="50">
        <f t="shared" si="5"/>
        <v>220628</v>
      </c>
      <c r="M20" s="28">
        <f t="shared" si="0"/>
        <v>118</v>
      </c>
      <c r="N20" s="51">
        <f t="shared" si="1"/>
        <v>5923430</v>
      </c>
    </row>
    <row r="21" spans="1:15" s="48" customFormat="1" ht="15.95" customHeight="1" x14ac:dyDescent="0.2">
      <c r="A21" s="42" t="s">
        <v>32</v>
      </c>
      <c r="B21" s="11" t="s">
        <v>74</v>
      </c>
      <c r="C21" s="27">
        <v>0</v>
      </c>
      <c r="D21" s="12">
        <v>0</v>
      </c>
      <c r="E21" s="27">
        <v>10</v>
      </c>
      <c r="F21" s="12">
        <v>1781516</v>
      </c>
      <c r="G21" s="27">
        <v>0</v>
      </c>
      <c r="H21" s="12">
        <v>0</v>
      </c>
      <c r="I21" s="27">
        <v>3</v>
      </c>
      <c r="J21" s="12">
        <v>1047620</v>
      </c>
      <c r="K21" s="27">
        <v>0</v>
      </c>
      <c r="L21" s="12">
        <v>0</v>
      </c>
      <c r="M21" s="27">
        <f t="shared" si="0"/>
        <v>13</v>
      </c>
      <c r="N21" s="32">
        <f t="shared" si="1"/>
        <v>2829136</v>
      </c>
      <c r="O21" s="56"/>
    </row>
    <row r="22" spans="1:15" s="48" customFormat="1" ht="15.95" customHeight="1" x14ac:dyDescent="0.2">
      <c r="A22" s="42"/>
      <c r="B22" s="11" t="s">
        <v>41</v>
      </c>
      <c r="C22" s="27">
        <v>0</v>
      </c>
      <c r="D22" s="12">
        <v>0</v>
      </c>
      <c r="E22" s="27">
        <v>1</v>
      </c>
      <c r="F22" s="12">
        <v>100000</v>
      </c>
      <c r="G22" s="27">
        <v>0</v>
      </c>
      <c r="H22" s="12">
        <v>0</v>
      </c>
      <c r="I22" s="27">
        <v>0</v>
      </c>
      <c r="J22" s="12">
        <v>0</v>
      </c>
      <c r="K22" s="27">
        <v>0</v>
      </c>
      <c r="L22" s="12">
        <v>0</v>
      </c>
      <c r="M22" s="27">
        <f t="shared" si="0"/>
        <v>1</v>
      </c>
      <c r="N22" s="32">
        <f t="shared" si="1"/>
        <v>100000</v>
      </c>
      <c r="O22" s="56"/>
    </row>
    <row r="23" spans="1:15" s="48" customFormat="1" ht="15.95" customHeight="1" x14ac:dyDescent="0.2">
      <c r="A23" s="42"/>
      <c r="B23" s="11" t="s">
        <v>28</v>
      </c>
      <c r="C23" s="27">
        <v>0</v>
      </c>
      <c r="D23" s="12">
        <v>0</v>
      </c>
      <c r="E23" s="27">
        <v>8</v>
      </c>
      <c r="F23" s="12">
        <v>1520253</v>
      </c>
      <c r="G23" s="27">
        <v>0</v>
      </c>
      <c r="H23" s="12">
        <v>0</v>
      </c>
      <c r="I23" s="27">
        <v>2</v>
      </c>
      <c r="J23" s="12">
        <v>309248</v>
      </c>
      <c r="K23" s="27">
        <v>0</v>
      </c>
      <c r="L23" s="12">
        <v>0</v>
      </c>
      <c r="M23" s="27">
        <f t="shared" si="0"/>
        <v>10</v>
      </c>
      <c r="N23" s="32">
        <f t="shared" si="1"/>
        <v>1829501</v>
      </c>
      <c r="O23" s="56"/>
    </row>
    <row r="24" spans="1:15" s="48" customFormat="1" ht="15.95" customHeight="1" x14ac:dyDescent="0.2">
      <c r="A24" s="42"/>
      <c r="B24" s="11" t="s">
        <v>88</v>
      </c>
      <c r="C24" s="27">
        <v>0</v>
      </c>
      <c r="D24" s="12">
        <v>0</v>
      </c>
      <c r="E24" s="27">
        <v>2</v>
      </c>
      <c r="F24" s="12">
        <v>55000</v>
      </c>
      <c r="G24" s="27">
        <v>0</v>
      </c>
      <c r="H24" s="12">
        <v>0</v>
      </c>
      <c r="I24" s="27">
        <v>0</v>
      </c>
      <c r="J24" s="12">
        <v>0</v>
      </c>
      <c r="K24" s="27">
        <v>1</v>
      </c>
      <c r="L24" s="12">
        <v>21537</v>
      </c>
      <c r="M24" s="27">
        <f t="shared" si="0"/>
        <v>3</v>
      </c>
      <c r="N24" s="32">
        <f t="shared" si="1"/>
        <v>76537</v>
      </c>
      <c r="O24" s="56"/>
    </row>
    <row r="25" spans="1:15" s="48" customFormat="1" ht="15.95" customHeight="1" x14ac:dyDescent="0.2">
      <c r="A25" s="42"/>
      <c r="B25" s="11" t="s">
        <v>7</v>
      </c>
      <c r="C25" s="27">
        <v>0</v>
      </c>
      <c r="D25" s="12">
        <v>0</v>
      </c>
      <c r="E25" s="27">
        <v>3</v>
      </c>
      <c r="F25" s="12">
        <v>2740488</v>
      </c>
      <c r="G25" s="27">
        <v>0</v>
      </c>
      <c r="H25" s="12">
        <v>0</v>
      </c>
      <c r="I25" s="27">
        <v>0</v>
      </c>
      <c r="J25" s="12">
        <v>0</v>
      </c>
      <c r="K25" s="27">
        <v>1</v>
      </c>
      <c r="L25" s="12">
        <v>6000</v>
      </c>
      <c r="M25" s="27">
        <f t="shared" si="0"/>
        <v>4</v>
      </c>
      <c r="N25" s="32">
        <f t="shared" si="1"/>
        <v>2746488</v>
      </c>
      <c r="O25" s="56"/>
    </row>
    <row r="26" spans="1:15" s="48" customFormat="1" ht="15.95" customHeight="1" thickBot="1" x14ac:dyDescent="0.25">
      <c r="A26" s="49" t="s">
        <v>62</v>
      </c>
      <c r="B26" s="13" t="s">
        <v>72</v>
      </c>
      <c r="C26" s="28">
        <f>SUM(C21:C25)</f>
        <v>0</v>
      </c>
      <c r="D26" s="50">
        <f t="shared" ref="D26:L26" si="6">SUM(D21:D25)</f>
        <v>0</v>
      </c>
      <c r="E26" s="28">
        <f t="shared" si="6"/>
        <v>24</v>
      </c>
      <c r="F26" s="50">
        <f t="shared" si="6"/>
        <v>6197257</v>
      </c>
      <c r="G26" s="28">
        <f t="shared" si="6"/>
        <v>0</v>
      </c>
      <c r="H26" s="50">
        <f t="shared" si="6"/>
        <v>0</v>
      </c>
      <c r="I26" s="28">
        <f t="shared" si="6"/>
        <v>5</v>
      </c>
      <c r="J26" s="50">
        <f t="shared" si="6"/>
        <v>1356868</v>
      </c>
      <c r="K26" s="28">
        <f t="shared" si="6"/>
        <v>2</v>
      </c>
      <c r="L26" s="50">
        <f t="shared" si="6"/>
        <v>27537</v>
      </c>
      <c r="M26" s="28">
        <f t="shared" si="0"/>
        <v>31</v>
      </c>
      <c r="N26" s="51">
        <f t="shared" si="1"/>
        <v>7581662</v>
      </c>
      <c r="O26" s="56"/>
    </row>
    <row r="27" spans="1:15" s="48" customFormat="1" ht="15.95" customHeight="1" x14ac:dyDescent="0.2">
      <c r="A27" s="42" t="s">
        <v>36</v>
      </c>
      <c r="B27" s="11" t="s">
        <v>114</v>
      </c>
      <c r="C27" s="27">
        <v>0</v>
      </c>
      <c r="D27" s="12">
        <v>0</v>
      </c>
      <c r="E27" s="27">
        <v>2</v>
      </c>
      <c r="F27" s="12">
        <v>555000</v>
      </c>
      <c r="G27" s="27">
        <v>0</v>
      </c>
      <c r="H27" s="12">
        <v>0</v>
      </c>
      <c r="I27" s="27">
        <v>0</v>
      </c>
      <c r="J27" s="12">
        <v>0</v>
      </c>
      <c r="K27" s="27">
        <v>0</v>
      </c>
      <c r="L27" s="12">
        <v>0</v>
      </c>
      <c r="M27" s="27">
        <f t="shared" ref="M27:N29" si="7">C27+E27+G27+I27+K27</f>
        <v>2</v>
      </c>
      <c r="N27" s="32">
        <f t="shared" si="7"/>
        <v>555000</v>
      </c>
    </row>
    <row r="28" spans="1:15" s="48" customFormat="1" ht="15.95" customHeight="1" x14ac:dyDescent="0.2">
      <c r="A28" s="42"/>
      <c r="B28" s="11" t="s">
        <v>56</v>
      </c>
      <c r="C28" s="27">
        <v>0</v>
      </c>
      <c r="D28" s="12">
        <v>0</v>
      </c>
      <c r="E28" s="27">
        <v>1</v>
      </c>
      <c r="F28" s="12">
        <v>60001</v>
      </c>
      <c r="G28" s="27">
        <v>0</v>
      </c>
      <c r="H28" s="12">
        <v>0</v>
      </c>
      <c r="I28" s="27">
        <v>0</v>
      </c>
      <c r="J28" s="12">
        <v>0</v>
      </c>
      <c r="K28" s="27">
        <v>0</v>
      </c>
      <c r="L28" s="12">
        <v>0</v>
      </c>
      <c r="M28" s="27">
        <f t="shared" si="7"/>
        <v>1</v>
      </c>
      <c r="N28" s="32">
        <f t="shared" si="7"/>
        <v>60001</v>
      </c>
    </row>
    <row r="29" spans="1:15" s="48" customFormat="1" ht="15.95" customHeight="1" x14ac:dyDescent="0.2">
      <c r="A29" s="42"/>
      <c r="B29" s="11" t="s">
        <v>29</v>
      </c>
      <c r="C29" s="27">
        <v>1</v>
      </c>
      <c r="D29" s="12">
        <v>169206</v>
      </c>
      <c r="E29" s="27">
        <v>1</v>
      </c>
      <c r="F29" s="12">
        <v>300000</v>
      </c>
      <c r="G29" s="27">
        <v>0</v>
      </c>
      <c r="H29" s="12">
        <v>0</v>
      </c>
      <c r="I29" s="27">
        <v>0</v>
      </c>
      <c r="J29" s="12">
        <v>0</v>
      </c>
      <c r="K29" s="27">
        <v>1</v>
      </c>
      <c r="L29" s="12">
        <v>21000</v>
      </c>
      <c r="M29" s="27">
        <f t="shared" si="7"/>
        <v>3</v>
      </c>
      <c r="N29" s="32">
        <f t="shared" si="7"/>
        <v>490206</v>
      </c>
    </row>
    <row r="30" spans="1:15" s="48" customFormat="1" ht="15.95" customHeight="1" x14ac:dyDescent="0.2">
      <c r="A30" s="42"/>
      <c r="B30" s="11" t="s">
        <v>61</v>
      </c>
      <c r="C30" s="27">
        <v>4</v>
      </c>
      <c r="D30" s="12">
        <v>162774</v>
      </c>
      <c r="E30" s="27">
        <v>16</v>
      </c>
      <c r="F30" s="12">
        <v>4082051</v>
      </c>
      <c r="G30" s="27">
        <v>0</v>
      </c>
      <c r="H30" s="12">
        <v>0</v>
      </c>
      <c r="I30" s="27">
        <v>0</v>
      </c>
      <c r="J30" s="12">
        <v>0</v>
      </c>
      <c r="K30" s="27">
        <v>1</v>
      </c>
      <c r="L30" s="12">
        <v>19237</v>
      </c>
      <c r="M30" s="27">
        <f t="shared" si="0"/>
        <v>21</v>
      </c>
      <c r="N30" s="32">
        <f t="shared" si="1"/>
        <v>4264062</v>
      </c>
    </row>
    <row r="31" spans="1:15" s="48" customFormat="1" ht="15.95" customHeight="1" x14ac:dyDescent="0.2">
      <c r="A31" s="42"/>
      <c r="B31" s="11" t="s">
        <v>75</v>
      </c>
      <c r="C31" s="27">
        <v>0</v>
      </c>
      <c r="D31" s="12">
        <v>0</v>
      </c>
      <c r="E31" s="27">
        <v>9</v>
      </c>
      <c r="F31" s="12">
        <v>576812</v>
      </c>
      <c r="G31" s="27">
        <v>0</v>
      </c>
      <c r="H31" s="12">
        <v>0</v>
      </c>
      <c r="I31" s="27">
        <v>1</v>
      </c>
      <c r="J31" s="12">
        <v>80000</v>
      </c>
      <c r="K31" s="27">
        <v>0</v>
      </c>
      <c r="L31" s="12">
        <v>0</v>
      </c>
      <c r="M31" s="27">
        <f t="shared" si="0"/>
        <v>10</v>
      </c>
      <c r="N31" s="32">
        <f t="shared" si="1"/>
        <v>656812</v>
      </c>
    </row>
    <row r="32" spans="1:15" s="48" customFormat="1" ht="15.95" customHeight="1" thickBot="1" x14ac:dyDescent="0.25">
      <c r="A32" s="49" t="s">
        <v>60</v>
      </c>
      <c r="B32" s="13" t="s">
        <v>72</v>
      </c>
      <c r="C32" s="28">
        <f t="shared" ref="C32:L32" si="8">SUM(C27:C31)</f>
        <v>5</v>
      </c>
      <c r="D32" s="50">
        <f t="shared" si="8"/>
        <v>331980</v>
      </c>
      <c r="E32" s="28">
        <f t="shared" si="8"/>
        <v>29</v>
      </c>
      <c r="F32" s="50">
        <f t="shared" si="8"/>
        <v>5573864</v>
      </c>
      <c r="G32" s="28">
        <f t="shared" si="8"/>
        <v>0</v>
      </c>
      <c r="H32" s="50">
        <f t="shared" si="8"/>
        <v>0</v>
      </c>
      <c r="I32" s="28">
        <f t="shared" si="8"/>
        <v>1</v>
      </c>
      <c r="J32" s="50">
        <f t="shared" si="8"/>
        <v>80000</v>
      </c>
      <c r="K32" s="28">
        <f t="shared" si="8"/>
        <v>2</v>
      </c>
      <c r="L32" s="50">
        <f t="shared" si="8"/>
        <v>40237</v>
      </c>
      <c r="M32" s="28">
        <f t="shared" si="0"/>
        <v>37</v>
      </c>
      <c r="N32" s="51">
        <f t="shared" si="1"/>
        <v>6026081</v>
      </c>
    </row>
    <row r="33" spans="1:14" s="48" customFormat="1" ht="15.95" customHeight="1" x14ac:dyDescent="0.2">
      <c r="A33" s="42" t="s">
        <v>33</v>
      </c>
      <c r="B33" s="11" t="s">
        <v>23</v>
      </c>
      <c r="C33" s="27">
        <v>0</v>
      </c>
      <c r="D33" s="12">
        <v>0</v>
      </c>
      <c r="E33" s="27">
        <v>1</v>
      </c>
      <c r="F33" s="12">
        <v>1053743</v>
      </c>
      <c r="G33" s="27">
        <v>0</v>
      </c>
      <c r="H33" s="12">
        <v>0</v>
      </c>
      <c r="I33" s="27">
        <v>0</v>
      </c>
      <c r="J33" s="12">
        <v>0</v>
      </c>
      <c r="K33" s="27">
        <v>0</v>
      </c>
      <c r="L33" s="12">
        <v>0</v>
      </c>
      <c r="M33" s="27">
        <f t="shared" si="0"/>
        <v>1</v>
      </c>
      <c r="N33" s="32">
        <f t="shared" si="1"/>
        <v>1053743</v>
      </c>
    </row>
    <row r="34" spans="1:14" s="48" customFormat="1" ht="15.95" customHeight="1" x14ac:dyDescent="0.2">
      <c r="A34" s="42"/>
      <c r="B34" s="11" t="s">
        <v>90</v>
      </c>
      <c r="C34" s="27">
        <v>0</v>
      </c>
      <c r="D34" s="12">
        <v>0</v>
      </c>
      <c r="E34" s="27">
        <v>0</v>
      </c>
      <c r="F34" s="12">
        <v>0</v>
      </c>
      <c r="G34" s="27">
        <v>0</v>
      </c>
      <c r="H34" s="12">
        <v>0</v>
      </c>
      <c r="I34" s="27">
        <v>0</v>
      </c>
      <c r="J34" s="12">
        <v>0</v>
      </c>
      <c r="K34" s="27">
        <v>1</v>
      </c>
      <c r="L34" s="12">
        <v>9852</v>
      </c>
      <c r="M34" s="27">
        <f t="shared" si="0"/>
        <v>1</v>
      </c>
      <c r="N34" s="32">
        <f t="shared" si="1"/>
        <v>9852</v>
      </c>
    </row>
    <row r="35" spans="1:14" s="48" customFormat="1" ht="15.95" customHeight="1" x14ac:dyDescent="0.2">
      <c r="A35" s="42"/>
      <c r="B35" s="11" t="s">
        <v>8</v>
      </c>
      <c r="C35" s="27">
        <v>0</v>
      </c>
      <c r="D35" s="12">
        <v>0</v>
      </c>
      <c r="E35" s="27">
        <v>7</v>
      </c>
      <c r="F35" s="12">
        <v>9662662</v>
      </c>
      <c r="G35" s="27">
        <v>1</v>
      </c>
      <c r="H35" s="12">
        <v>5750</v>
      </c>
      <c r="I35" s="27"/>
      <c r="J35" s="12"/>
      <c r="K35" s="27">
        <v>1</v>
      </c>
      <c r="L35" s="12">
        <v>76112</v>
      </c>
      <c r="M35" s="27">
        <f t="shared" si="0"/>
        <v>9</v>
      </c>
      <c r="N35" s="32">
        <f t="shared" si="1"/>
        <v>9744524</v>
      </c>
    </row>
    <row r="36" spans="1:14" s="48" customFormat="1" ht="15.95" customHeight="1" x14ac:dyDescent="0.2">
      <c r="A36" s="42"/>
      <c r="B36" s="11" t="s">
        <v>42</v>
      </c>
      <c r="C36" s="27">
        <v>0</v>
      </c>
      <c r="D36" s="12">
        <v>0</v>
      </c>
      <c r="E36" s="27">
        <v>7</v>
      </c>
      <c r="F36" s="12">
        <v>2254265</v>
      </c>
      <c r="G36" s="27">
        <v>1</v>
      </c>
      <c r="H36" s="12">
        <v>18000</v>
      </c>
      <c r="I36" s="27">
        <v>1</v>
      </c>
      <c r="J36" s="12">
        <v>200000</v>
      </c>
      <c r="K36" s="27">
        <v>0</v>
      </c>
      <c r="L36" s="12">
        <v>0</v>
      </c>
      <c r="M36" s="27">
        <f t="shared" si="0"/>
        <v>9</v>
      </c>
      <c r="N36" s="32">
        <f t="shared" si="1"/>
        <v>2472265</v>
      </c>
    </row>
    <row r="37" spans="1:14" s="48" customFormat="1" ht="15.95" customHeight="1" x14ac:dyDescent="0.2">
      <c r="A37" s="42"/>
      <c r="B37" s="11" t="s">
        <v>116</v>
      </c>
      <c r="C37" s="27">
        <v>0</v>
      </c>
      <c r="D37" s="12">
        <v>0</v>
      </c>
      <c r="E37" s="27">
        <v>1</v>
      </c>
      <c r="F37" s="12">
        <v>1688903</v>
      </c>
      <c r="G37" s="27">
        <v>0</v>
      </c>
      <c r="H37" s="12">
        <v>0</v>
      </c>
      <c r="I37" s="27">
        <v>0</v>
      </c>
      <c r="J37" s="12">
        <v>0</v>
      </c>
      <c r="K37" s="27">
        <v>0</v>
      </c>
      <c r="L37" s="12">
        <v>0</v>
      </c>
      <c r="M37" s="27">
        <f t="shared" si="0"/>
        <v>1</v>
      </c>
      <c r="N37" s="32">
        <f t="shared" si="1"/>
        <v>1688903</v>
      </c>
    </row>
    <row r="38" spans="1:14" s="48" customFormat="1" ht="15.95" customHeight="1" x14ac:dyDescent="0.2">
      <c r="A38" s="42"/>
      <c r="B38" s="11" t="s">
        <v>21</v>
      </c>
      <c r="C38" s="27">
        <v>2</v>
      </c>
      <c r="D38" s="12">
        <v>15000</v>
      </c>
      <c r="E38" s="27"/>
      <c r="F38" s="12"/>
      <c r="G38" s="27">
        <v>0</v>
      </c>
      <c r="H38" s="12">
        <v>0</v>
      </c>
      <c r="I38" s="27">
        <v>1</v>
      </c>
      <c r="J38" s="12">
        <v>18000</v>
      </c>
      <c r="K38" s="27">
        <v>0</v>
      </c>
      <c r="L38" s="12">
        <v>0</v>
      </c>
      <c r="M38" s="27">
        <f t="shared" si="0"/>
        <v>3</v>
      </c>
      <c r="N38" s="32">
        <f t="shared" si="1"/>
        <v>33000</v>
      </c>
    </row>
    <row r="39" spans="1:14" s="48" customFormat="1" ht="15.95" customHeight="1" x14ac:dyDescent="0.2">
      <c r="A39" s="42"/>
      <c r="B39" s="11" t="s">
        <v>24</v>
      </c>
      <c r="C39" s="27">
        <v>0</v>
      </c>
      <c r="D39" s="12">
        <v>0</v>
      </c>
      <c r="E39" s="27">
        <v>3</v>
      </c>
      <c r="F39" s="12">
        <v>521067</v>
      </c>
      <c r="G39" s="27">
        <v>0</v>
      </c>
      <c r="H39" s="12">
        <v>0</v>
      </c>
      <c r="I39" s="27">
        <v>0</v>
      </c>
      <c r="J39" s="12">
        <v>0</v>
      </c>
      <c r="K39" s="27">
        <v>1</v>
      </c>
      <c r="L39" s="12">
        <v>4984</v>
      </c>
      <c r="M39" s="27">
        <f t="shared" si="0"/>
        <v>4</v>
      </c>
      <c r="N39" s="32">
        <f t="shared" si="1"/>
        <v>526051</v>
      </c>
    </row>
    <row r="40" spans="1:14" s="48" customFormat="1" ht="15.95" customHeight="1" x14ac:dyDescent="0.2">
      <c r="A40" s="42"/>
      <c r="B40" s="11" t="s">
        <v>43</v>
      </c>
      <c r="C40" s="27">
        <v>4</v>
      </c>
      <c r="D40" s="12">
        <v>837112</v>
      </c>
      <c r="E40" s="27">
        <v>7</v>
      </c>
      <c r="F40" s="12">
        <v>1231710</v>
      </c>
      <c r="G40" s="27">
        <v>0</v>
      </c>
      <c r="H40" s="12">
        <v>0</v>
      </c>
      <c r="I40" s="27">
        <v>0</v>
      </c>
      <c r="J40" s="12">
        <v>0</v>
      </c>
      <c r="K40" s="27">
        <v>0</v>
      </c>
      <c r="L40" s="12">
        <v>0</v>
      </c>
      <c r="M40" s="27">
        <f t="shared" si="0"/>
        <v>11</v>
      </c>
      <c r="N40" s="32">
        <f t="shared" si="1"/>
        <v>2068822</v>
      </c>
    </row>
    <row r="41" spans="1:14" s="48" customFormat="1" ht="15.95" customHeight="1" x14ac:dyDescent="0.2">
      <c r="A41" s="42"/>
      <c r="B41" s="11" t="s">
        <v>44</v>
      </c>
      <c r="C41" s="27">
        <v>0</v>
      </c>
      <c r="D41" s="12">
        <v>0</v>
      </c>
      <c r="E41" s="27">
        <v>1</v>
      </c>
      <c r="F41" s="12">
        <v>380000</v>
      </c>
      <c r="G41" s="27">
        <v>1</v>
      </c>
      <c r="H41" s="12">
        <v>165000</v>
      </c>
      <c r="I41" s="27">
        <v>0</v>
      </c>
      <c r="J41" s="12">
        <v>0</v>
      </c>
      <c r="K41" s="27">
        <v>0</v>
      </c>
      <c r="L41" s="12">
        <v>0</v>
      </c>
      <c r="M41" s="27">
        <f t="shared" si="0"/>
        <v>2</v>
      </c>
      <c r="N41" s="32">
        <f t="shared" si="1"/>
        <v>545000</v>
      </c>
    </row>
    <row r="42" spans="1:14" s="48" customFormat="1" ht="15.95" customHeight="1" x14ac:dyDescent="0.2">
      <c r="A42" s="42"/>
      <c r="B42" s="11" t="s">
        <v>69</v>
      </c>
      <c r="C42" s="27">
        <v>0</v>
      </c>
      <c r="D42" s="12">
        <v>0</v>
      </c>
      <c r="E42" s="27"/>
      <c r="F42" s="12"/>
      <c r="G42" s="27">
        <v>0</v>
      </c>
      <c r="H42" s="12">
        <v>0</v>
      </c>
      <c r="I42" s="27">
        <v>0</v>
      </c>
      <c r="J42" s="12">
        <v>0</v>
      </c>
      <c r="K42" s="27">
        <v>2</v>
      </c>
      <c r="L42" s="12">
        <v>500</v>
      </c>
      <c r="M42" s="27">
        <f t="shared" si="0"/>
        <v>2</v>
      </c>
      <c r="N42" s="32">
        <f t="shared" si="1"/>
        <v>500</v>
      </c>
    </row>
    <row r="43" spans="1:14" s="48" customFormat="1" ht="15.95" customHeight="1" x14ac:dyDescent="0.2">
      <c r="A43" s="42"/>
      <c r="B43" s="11" t="s">
        <v>104</v>
      </c>
      <c r="C43" s="27">
        <v>0</v>
      </c>
      <c r="D43" s="12">
        <v>0</v>
      </c>
      <c r="E43" s="27">
        <v>1</v>
      </c>
      <c r="F43" s="12">
        <v>19998</v>
      </c>
      <c r="G43" s="27">
        <v>0</v>
      </c>
      <c r="H43" s="12">
        <v>0</v>
      </c>
      <c r="I43" s="27">
        <v>0</v>
      </c>
      <c r="J43" s="12">
        <v>0</v>
      </c>
      <c r="K43" s="27">
        <v>2</v>
      </c>
      <c r="L43" s="12">
        <v>18549100</v>
      </c>
      <c r="M43" s="27">
        <f t="shared" si="0"/>
        <v>3</v>
      </c>
      <c r="N43" s="32">
        <f t="shared" si="1"/>
        <v>18569098</v>
      </c>
    </row>
    <row r="44" spans="1:14" s="48" customFormat="1" ht="15.95" customHeight="1" x14ac:dyDescent="0.2">
      <c r="A44" s="42"/>
      <c r="B44" s="11" t="s">
        <v>45</v>
      </c>
      <c r="C44" s="27">
        <v>1</v>
      </c>
      <c r="D44" s="12">
        <v>165222</v>
      </c>
      <c r="E44" s="27">
        <v>6</v>
      </c>
      <c r="F44" s="12">
        <v>1927108</v>
      </c>
      <c r="G44" s="27">
        <v>0</v>
      </c>
      <c r="H44" s="12">
        <v>0</v>
      </c>
      <c r="I44" s="27">
        <v>0</v>
      </c>
      <c r="J44" s="12">
        <v>0</v>
      </c>
      <c r="K44" s="27">
        <v>1</v>
      </c>
      <c r="L44" s="12">
        <v>5000</v>
      </c>
      <c r="M44" s="27">
        <f t="shared" si="0"/>
        <v>8</v>
      </c>
      <c r="N44" s="32">
        <f t="shared" si="1"/>
        <v>2097330</v>
      </c>
    </row>
    <row r="45" spans="1:14" s="48" customFormat="1" ht="15.95" customHeight="1" x14ac:dyDescent="0.2">
      <c r="A45" s="42"/>
      <c r="B45" s="11" t="s">
        <v>46</v>
      </c>
      <c r="C45" s="27">
        <v>0</v>
      </c>
      <c r="D45" s="12">
        <v>0</v>
      </c>
      <c r="E45" s="27">
        <v>5</v>
      </c>
      <c r="F45" s="12">
        <v>1339137</v>
      </c>
      <c r="G45" s="27">
        <v>0</v>
      </c>
      <c r="H45" s="12">
        <v>0</v>
      </c>
      <c r="I45" s="27">
        <v>0</v>
      </c>
      <c r="J45" s="12">
        <v>0</v>
      </c>
      <c r="K45" s="27">
        <v>3</v>
      </c>
      <c r="L45" s="12">
        <v>130886</v>
      </c>
      <c r="M45" s="27">
        <f t="shared" si="0"/>
        <v>8</v>
      </c>
      <c r="N45" s="32">
        <f t="shared" si="1"/>
        <v>1470023</v>
      </c>
    </row>
    <row r="46" spans="1:14" s="48" customFormat="1" ht="15.95" customHeight="1" x14ac:dyDescent="0.2">
      <c r="A46" s="42"/>
      <c r="B46" s="11" t="s">
        <v>47</v>
      </c>
      <c r="C46" s="27">
        <v>2</v>
      </c>
      <c r="D46" s="12">
        <v>58779</v>
      </c>
      <c r="E46" s="27">
        <v>1</v>
      </c>
      <c r="F46" s="12">
        <v>1665300</v>
      </c>
      <c r="G46" s="27">
        <v>3</v>
      </c>
      <c r="H46" s="12">
        <v>6297179</v>
      </c>
      <c r="I46" s="27">
        <v>0</v>
      </c>
      <c r="J46" s="12">
        <v>0</v>
      </c>
      <c r="K46" s="27">
        <v>1</v>
      </c>
      <c r="L46" s="12">
        <v>38462</v>
      </c>
      <c r="M46" s="27">
        <f t="shared" si="0"/>
        <v>7</v>
      </c>
      <c r="N46" s="32">
        <f t="shared" si="1"/>
        <v>8059720</v>
      </c>
    </row>
    <row r="47" spans="1:14" s="48" customFormat="1" ht="15.95" customHeight="1" x14ac:dyDescent="0.2">
      <c r="A47" s="42"/>
      <c r="B47" s="11" t="s">
        <v>86</v>
      </c>
      <c r="C47" s="27">
        <v>0</v>
      </c>
      <c r="D47" s="12">
        <v>0</v>
      </c>
      <c r="E47" s="27"/>
      <c r="F47" s="12"/>
      <c r="G47" s="27">
        <v>0</v>
      </c>
      <c r="H47" s="12">
        <v>0</v>
      </c>
      <c r="I47" s="27">
        <v>0</v>
      </c>
      <c r="J47" s="12">
        <v>0</v>
      </c>
      <c r="K47" s="27">
        <v>1</v>
      </c>
      <c r="L47" s="12">
        <v>2855</v>
      </c>
      <c r="M47" s="27">
        <f t="shared" si="0"/>
        <v>1</v>
      </c>
      <c r="N47" s="32">
        <f t="shared" si="1"/>
        <v>2855</v>
      </c>
    </row>
    <row r="48" spans="1:14" s="48" customFormat="1" ht="15.95" customHeight="1" x14ac:dyDescent="0.2">
      <c r="A48" s="42"/>
      <c r="B48" s="11" t="s">
        <v>48</v>
      </c>
      <c r="C48" s="27">
        <v>4</v>
      </c>
      <c r="D48" s="12">
        <v>576457</v>
      </c>
      <c r="E48" s="27">
        <v>10</v>
      </c>
      <c r="F48" s="12">
        <v>2817682</v>
      </c>
      <c r="G48" s="27">
        <v>4</v>
      </c>
      <c r="H48" s="12">
        <v>506119</v>
      </c>
      <c r="I48" s="27">
        <v>0</v>
      </c>
      <c r="J48" s="12">
        <v>0</v>
      </c>
      <c r="K48" s="27">
        <v>4</v>
      </c>
      <c r="L48" s="12">
        <v>207635</v>
      </c>
      <c r="M48" s="27">
        <f t="shared" si="0"/>
        <v>22</v>
      </c>
      <c r="N48" s="32">
        <f t="shared" si="1"/>
        <v>4107893</v>
      </c>
    </row>
    <row r="49" spans="1:14" s="48" customFormat="1" ht="15.95" customHeight="1" x14ac:dyDescent="0.2">
      <c r="A49" s="42"/>
      <c r="B49" s="11" t="s">
        <v>49</v>
      </c>
      <c r="C49" s="27">
        <v>0</v>
      </c>
      <c r="D49" s="12">
        <v>0</v>
      </c>
      <c r="E49" s="27">
        <v>1</v>
      </c>
      <c r="F49" s="12">
        <v>398571</v>
      </c>
      <c r="G49" s="27">
        <v>0</v>
      </c>
      <c r="H49" s="12">
        <v>0</v>
      </c>
      <c r="I49" s="27">
        <v>0</v>
      </c>
      <c r="J49" s="12">
        <v>0</v>
      </c>
      <c r="K49" s="27">
        <v>0</v>
      </c>
      <c r="L49" s="12">
        <v>0</v>
      </c>
      <c r="M49" s="27">
        <f t="shared" si="0"/>
        <v>1</v>
      </c>
      <c r="N49" s="32">
        <f t="shared" si="1"/>
        <v>398571</v>
      </c>
    </row>
    <row r="50" spans="1:14" s="48" customFormat="1" ht="15.95" customHeight="1" x14ac:dyDescent="0.2">
      <c r="A50" s="42"/>
      <c r="B50" s="11" t="s">
        <v>50</v>
      </c>
      <c r="C50" s="27">
        <v>2</v>
      </c>
      <c r="D50" s="12">
        <v>313748</v>
      </c>
      <c r="E50" s="27">
        <v>10</v>
      </c>
      <c r="F50" s="12">
        <v>3022035</v>
      </c>
      <c r="G50" s="27">
        <v>0</v>
      </c>
      <c r="H50" s="12">
        <v>0</v>
      </c>
      <c r="I50" s="27">
        <v>0</v>
      </c>
      <c r="J50" s="12">
        <v>0</v>
      </c>
      <c r="K50" s="27">
        <v>0</v>
      </c>
      <c r="L50" s="12">
        <v>0</v>
      </c>
      <c r="M50" s="27">
        <f t="shared" si="0"/>
        <v>12</v>
      </c>
      <c r="N50" s="32">
        <f t="shared" si="1"/>
        <v>3335783</v>
      </c>
    </row>
    <row r="51" spans="1:14" s="48" customFormat="1" ht="15.95" customHeight="1" x14ac:dyDescent="0.2">
      <c r="A51" s="42"/>
      <c r="B51" s="11" t="s">
        <v>25</v>
      </c>
      <c r="C51" s="27">
        <v>0</v>
      </c>
      <c r="D51" s="12">
        <v>0</v>
      </c>
      <c r="E51" s="27">
        <v>11</v>
      </c>
      <c r="F51" s="12">
        <v>3322419</v>
      </c>
      <c r="G51" s="27">
        <v>0</v>
      </c>
      <c r="H51" s="12">
        <v>0</v>
      </c>
      <c r="I51" s="27">
        <v>0</v>
      </c>
      <c r="J51" s="12">
        <v>0</v>
      </c>
      <c r="K51" s="27">
        <v>0</v>
      </c>
      <c r="L51" s="12">
        <v>0</v>
      </c>
      <c r="M51" s="27">
        <f t="shared" si="0"/>
        <v>11</v>
      </c>
      <c r="N51" s="32">
        <f t="shared" si="1"/>
        <v>3322419</v>
      </c>
    </row>
    <row r="52" spans="1:14" s="48" customFormat="1" ht="15.95" customHeight="1" x14ac:dyDescent="0.2">
      <c r="A52" s="42"/>
      <c r="B52" s="11" t="s">
        <v>95</v>
      </c>
      <c r="C52" s="27">
        <v>2</v>
      </c>
      <c r="D52" s="12">
        <v>65889</v>
      </c>
      <c r="E52" s="27">
        <v>17</v>
      </c>
      <c r="F52" s="12">
        <v>3045050</v>
      </c>
      <c r="G52" s="27">
        <v>0</v>
      </c>
      <c r="H52" s="12">
        <v>0</v>
      </c>
      <c r="I52" s="27">
        <v>0</v>
      </c>
      <c r="J52" s="12">
        <v>0</v>
      </c>
      <c r="K52" s="27">
        <v>1</v>
      </c>
      <c r="L52" s="12">
        <v>0</v>
      </c>
      <c r="M52" s="27">
        <f t="shared" si="0"/>
        <v>20</v>
      </c>
      <c r="N52" s="32">
        <f t="shared" si="1"/>
        <v>3110939</v>
      </c>
    </row>
    <row r="53" spans="1:14" s="48" customFormat="1" ht="15.95" customHeight="1" x14ac:dyDescent="0.2">
      <c r="A53" s="42"/>
      <c r="B53" s="11" t="s">
        <v>9</v>
      </c>
      <c r="C53" s="27">
        <v>0</v>
      </c>
      <c r="D53" s="12">
        <v>0</v>
      </c>
      <c r="E53" s="27">
        <v>2</v>
      </c>
      <c r="F53" s="12">
        <v>14520</v>
      </c>
      <c r="G53" s="27">
        <v>2</v>
      </c>
      <c r="H53" s="12">
        <v>17279</v>
      </c>
      <c r="I53" s="27">
        <v>0</v>
      </c>
      <c r="J53" s="12">
        <v>0</v>
      </c>
      <c r="K53" s="27">
        <v>1</v>
      </c>
      <c r="L53" s="12">
        <v>10939</v>
      </c>
      <c r="M53" s="27">
        <f t="shared" si="0"/>
        <v>5</v>
      </c>
      <c r="N53" s="32">
        <f t="shared" si="1"/>
        <v>42738</v>
      </c>
    </row>
    <row r="54" spans="1:14" s="48" customFormat="1" ht="15.95" customHeight="1" x14ac:dyDescent="0.2">
      <c r="A54" s="42"/>
      <c r="B54" s="11" t="s">
        <v>105</v>
      </c>
      <c r="C54" s="27">
        <v>0</v>
      </c>
      <c r="D54" s="12">
        <v>0</v>
      </c>
      <c r="E54" s="27">
        <v>2</v>
      </c>
      <c r="F54" s="12">
        <v>424188</v>
      </c>
      <c r="G54" s="27">
        <v>0</v>
      </c>
      <c r="H54" s="12">
        <v>0</v>
      </c>
      <c r="I54" s="27">
        <v>0</v>
      </c>
      <c r="J54" s="12">
        <v>0</v>
      </c>
      <c r="K54" s="27">
        <v>0</v>
      </c>
      <c r="L54" s="12">
        <v>0</v>
      </c>
      <c r="M54" s="27">
        <f t="shared" si="0"/>
        <v>2</v>
      </c>
      <c r="N54" s="32">
        <f t="shared" si="1"/>
        <v>424188</v>
      </c>
    </row>
    <row r="55" spans="1:14" s="48" customFormat="1" ht="15.95" customHeight="1" x14ac:dyDescent="0.2">
      <c r="A55" s="42"/>
      <c r="B55" s="11" t="s">
        <v>117</v>
      </c>
      <c r="C55" s="27">
        <v>0</v>
      </c>
      <c r="D55" s="12">
        <v>0</v>
      </c>
      <c r="E55" s="27">
        <v>1</v>
      </c>
      <c r="F55" s="12">
        <v>18494</v>
      </c>
      <c r="G55" s="27">
        <v>0</v>
      </c>
      <c r="H55" s="12">
        <v>0</v>
      </c>
      <c r="I55" s="27">
        <v>0</v>
      </c>
      <c r="J55" s="12">
        <v>0</v>
      </c>
      <c r="K55" s="27">
        <v>0</v>
      </c>
      <c r="L55" s="12">
        <v>0</v>
      </c>
      <c r="M55" s="27">
        <f t="shared" si="0"/>
        <v>1</v>
      </c>
      <c r="N55" s="32">
        <f t="shared" si="1"/>
        <v>18494</v>
      </c>
    </row>
    <row r="56" spans="1:14" s="48" customFormat="1" ht="15.95" customHeight="1" x14ac:dyDescent="0.2">
      <c r="A56" s="42"/>
      <c r="B56" s="11" t="s">
        <v>89</v>
      </c>
      <c r="C56" s="27">
        <v>0</v>
      </c>
      <c r="D56" s="12">
        <v>0</v>
      </c>
      <c r="E56" s="27">
        <v>1</v>
      </c>
      <c r="F56" s="12">
        <v>188718</v>
      </c>
      <c r="G56" s="27">
        <v>0</v>
      </c>
      <c r="H56" s="12">
        <v>0</v>
      </c>
      <c r="I56" s="27">
        <v>0</v>
      </c>
      <c r="J56" s="12">
        <v>0</v>
      </c>
      <c r="K56" s="27">
        <v>0</v>
      </c>
      <c r="L56" s="12">
        <v>0</v>
      </c>
      <c r="M56" s="27">
        <f t="shared" si="0"/>
        <v>1</v>
      </c>
      <c r="N56" s="32">
        <f t="shared" si="1"/>
        <v>188718</v>
      </c>
    </row>
    <row r="57" spans="1:14" s="48" customFormat="1" ht="15.95" customHeight="1" x14ac:dyDescent="0.2">
      <c r="A57" s="42"/>
      <c r="B57" s="11" t="s">
        <v>118</v>
      </c>
      <c r="C57" s="27">
        <v>0</v>
      </c>
      <c r="D57" s="12">
        <v>0</v>
      </c>
      <c r="E57" s="27">
        <v>5</v>
      </c>
      <c r="F57" s="12">
        <v>34250</v>
      </c>
      <c r="G57" s="27">
        <v>0</v>
      </c>
      <c r="H57" s="12">
        <v>0</v>
      </c>
      <c r="I57" s="27">
        <v>0</v>
      </c>
      <c r="J57" s="12">
        <v>0</v>
      </c>
      <c r="K57" s="27">
        <v>1</v>
      </c>
      <c r="L57" s="12">
        <v>5759</v>
      </c>
      <c r="M57" s="27">
        <f t="shared" si="0"/>
        <v>6</v>
      </c>
      <c r="N57" s="32">
        <f t="shared" si="1"/>
        <v>40009</v>
      </c>
    </row>
    <row r="58" spans="1:14" s="48" customFormat="1" ht="15.95" customHeight="1" x14ac:dyDescent="0.2">
      <c r="A58" s="42"/>
      <c r="B58" s="11" t="s">
        <v>10</v>
      </c>
      <c r="C58" s="27">
        <v>0</v>
      </c>
      <c r="D58" s="12">
        <v>0</v>
      </c>
      <c r="E58" s="27">
        <v>2</v>
      </c>
      <c r="F58" s="12">
        <v>95777</v>
      </c>
      <c r="G58" s="27">
        <v>0</v>
      </c>
      <c r="H58" s="12">
        <v>0</v>
      </c>
      <c r="I58" s="27">
        <v>0</v>
      </c>
      <c r="J58" s="12">
        <v>0</v>
      </c>
      <c r="K58" s="27">
        <v>0</v>
      </c>
      <c r="L58" s="12">
        <v>0</v>
      </c>
      <c r="M58" s="27">
        <f t="shared" si="0"/>
        <v>2</v>
      </c>
      <c r="N58" s="32">
        <f t="shared" si="1"/>
        <v>95777</v>
      </c>
    </row>
    <row r="59" spans="1:14" s="48" customFormat="1" ht="15.95" customHeight="1" x14ac:dyDescent="0.2">
      <c r="A59" s="42"/>
      <c r="B59" s="11" t="s">
        <v>106</v>
      </c>
      <c r="C59" s="27">
        <v>2</v>
      </c>
      <c r="D59" s="12">
        <v>4500</v>
      </c>
      <c r="E59" s="27"/>
      <c r="F59" s="12"/>
      <c r="G59" s="27">
        <v>0</v>
      </c>
      <c r="H59" s="12">
        <v>0</v>
      </c>
      <c r="I59" s="27">
        <v>0</v>
      </c>
      <c r="J59" s="12">
        <v>0</v>
      </c>
      <c r="K59" s="27">
        <v>3</v>
      </c>
      <c r="L59" s="12">
        <v>0</v>
      </c>
      <c r="M59" s="27">
        <f t="shared" si="0"/>
        <v>5</v>
      </c>
      <c r="N59" s="32">
        <f t="shared" si="1"/>
        <v>4500</v>
      </c>
    </row>
    <row r="60" spans="1:14" s="48" customFormat="1" ht="15.95" customHeight="1" x14ac:dyDescent="0.2">
      <c r="A60" s="42"/>
      <c r="B60" s="11" t="s">
        <v>107</v>
      </c>
      <c r="C60" s="27">
        <v>1</v>
      </c>
      <c r="D60" s="12">
        <v>178505</v>
      </c>
      <c r="E60" s="27">
        <v>29</v>
      </c>
      <c r="F60" s="12">
        <v>6688315</v>
      </c>
      <c r="G60" s="27">
        <v>0</v>
      </c>
      <c r="H60" s="12">
        <v>0</v>
      </c>
      <c r="I60" s="27">
        <v>0</v>
      </c>
      <c r="J60" s="12">
        <v>0</v>
      </c>
      <c r="K60" s="27">
        <v>0</v>
      </c>
      <c r="L60" s="12">
        <v>0</v>
      </c>
      <c r="M60" s="27">
        <f t="shared" si="0"/>
        <v>30</v>
      </c>
      <c r="N60" s="32">
        <f t="shared" si="1"/>
        <v>6866820</v>
      </c>
    </row>
    <row r="61" spans="1:14" s="48" customFormat="1" ht="15.95" customHeight="1" x14ac:dyDescent="0.2">
      <c r="A61" s="42"/>
      <c r="B61" s="11" t="s">
        <v>108</v>
      </c>
      <c r="C61" s="27">
        <v>0</v>
      </c>
      <c r="D61" s="12">
        <v>0</v>
      </c>
      <c r="E61" s="27">
        <v>1</v>
      </c>
      <c r="F61" s="12">
        <v>17259</v>
      </c>
      <c r="G61" s="27">
        <v>0</v>
      </c>
      <c r="H61" s="12">
        <v>0</v>
      </c>
      <c r="I61" s="27">
        <v>0</v>
      </c>
      <c r="J61" s="12">
        <v>0</v>
      </c>
      <c r="K61" s="27">
        <v>0</v>
      </c>
      <c r="L61" s="12">
        <v>0</v>
      </c>
      <c r="M61" s="27">
        <f t="shared" si="0"/>
        <v>1</v>
      </c>
      <c r="N61" s="32">
        <f t="shared" si="1"/>
        <v>17259</v>
      </c>
    </row>
    <row r="62" spans="1:14" s="48" customFormat="1" ht="15.95" customHeight="1" x14ac:dyDescent="0.2">
      <c r="A62" s="42"/>
      <c r="B62" s="11" t="s">
        <v>11</v>
      </c>
      <c r="C62" s="27">
        <v>3</v>
      </c>
      <c r="D62" s="12">
        <v>145042</v>
      </c>
      <c r="E62" s="27">
        <v>26</v>
      </c>
      <c r="F62" s="12">
        <v>3924073</v>
      </c>
      <c r="G62" s="27">
        <v>0</v>
      </c>
      <c r="H62" s="12">
        <v>0</v>
      </c>
      <c r="I62" s="27">
        <v>0</v>
      </c>
      <c r="J62" s="12">
        <v>0</v>
      </c>
      <c r="K62" s="27">
        <v>6</v>
      </c>
      <c r="L62" s="12">
        <v>223031</v>
      </c>
      <c r="M62" s="27">
        <f t="shared" si="0"/>
        <v>35</v>
      </c>
      <c r="N62" s="32">
        <f t="shared" si="1"/>
        <v>4292146</v>
      </c>
    </row>
    <row r="63" spans="1:14" s="48" customFormat="1" ht="15.95" customHeight="1" x14ac:dyDescent="0.2">
      <c r="A63" s="42"/>
      <c r="B63" s="11" t="s">
        <v>91</v>
      </c>
      <c r="C63" s="27">
        <v>0</v>
      </c>
      <c r="D63" s="12">
        <v>0</v>
      </c>
      <c r="E63" s="27">
        <v>1</v>
      </c>
      <c r="F63" s="12">
        <v>26002</v>
      </c>
      <c r="G63" s="27">
        <v>0</v>
      </c>
      <c r="H63" s="12">
        <v>0</v>
      </c>
      <c r="I63" s="27">
        <v>0</v>
      </c>
      <c r="J63" s="12">
        <v>0</v>
      </c>
      <c r="K63" s="27">
        <v>0</v>
      </c>
      <c r="L63" s="12">
        <v>0</v>
      </c>
      <c r="M63" s="27">
        <f t="shared" si="0"/>
        <v>1</v>
      </c>
      <c r="N63" s="32">
        <f t="shared" si="1"/>
        <v>26002</v>
      </c>
    </row>
    <row r="64" spans="1:14" s="48" customFormat="1" ht="15.95" customHeight="1" x14ac:dyDescent="0.2">
      <c r="A64" s="42"/>
      <c r="B64" s="11" t="s">
        <v>51</v>
      </c>
      <c r="C64" s="27">
        <v>0</v>
      </c>
      <c r="D64" s="12">
        <v>0</v>
      </c>
      <c r="E64" s="27">
        <v>2</v>
      </c>
      <c r="F64" s="12">
        <v>480466</v>
      </c>
      <c r="G64" s="27">
        <v>0</v>
      </c>
      <c r="H64" s="12">
        <v>0</v>
      </c>
      <c r="I64" s="27">
        <v>0</v>
      </c>
      <c r="J64" s="12">
        <v>0</v>
      </c>
      <c r="K64" s="27">
        <v>0</v>
      </c>
      <c r="L64" s="12">
        <v>0</v>
      </c>
      <c r="M64" s="27">
        <f t="shared" si="0"/>
        <v>2</v>
      </c>
      <c r="N64" s="32">
        <f t="shared" si="1"/>
        <v>480466</v>
      </c>
    </row>
    <row r="65" spans="1:14" s="48" customFormat="1" ht="15.95" customHeight="1" x14ac:dyDescent="0.2">
      <c r="A65" s="42"/>
      <c r="B65" s="11" t="s">
        <v>92</v>
      </c>
      <c r="C65" s="27">
        <v>0</v>
      </c>
      <c r="D65" s="12">
        <v>0</v>
      </c>
      <c r="E65" s="27">
        <v>0</v>
      </c>
      <c r="F65" s="12">
        <v>0</v>
      </c>
      <c r="G65" s="27">
        <v>0</v>
      </c>
      <c r="H65" s="12">
        <v>0</v>
      </c>
      <c r="I65" s="27">
        <v>0</v>
      </c>
      <c r="J65" s="12">
        <v>0</v>
      </c>
      <c r="K65" s="27">
        <v>1</v>
      </c>
      <c r="L65" s="12">
        <v>10633</v>
      </c>
      <c r="M65" s="27">
        <f t="shared" si="0"/>
        <v>1</v>
      </c>
      <c r="N65" s="32">
        <f t="shared" si="1"/>
        <v>10633</v>
      </c>
    </row>
    <row r="66" spans="1:14" s="48" customFormat="1" ht="15.95" customHeight="1" x14ac:dyDescent="0.2">
      <c r="A66" s="42"/>
      <c r="B66" s="11" t="s">
        <v>12</v>
      </c>
      <c r="C66" s="27">
        <v>0</v>
      </c>
      <c r="D66" s="12">
        <v>0</v>
      </c>
      <c r="E66" s="27">
        <v>4</v>
      </c>
      <c r="F66" s="12">
        <v>1328365</v>
      </c>
      <c r="G66" s="27">
        <v>1</v>
      </c>
      <c r="H66" s="12">
        <v>627712</v>
      </c>
      <c r="I66" s="27">
        <v>0</v>
      </c>
      <c r="J66" s="12">
        <v>0</v>
      </c>
      <c r="K66" s="27">
        <v>1</v>
      </c>
      <c r="L66" s="12">
        <v>561512</v>
      </c>
      <c r="M66" s="27">
        <f t="shared" si="0"/>
        <v>6</v>
      </c>
      <c r="N66" s="32">
        <f t="shared" si="1"/>
        <v>2517589</v>
      </c>
    </row>
    <row r="67" spans="1:14" s="48" customFormat="1" ht="15.95" customHeight="1" x14ac:dyDescent="0.2">
      <c r="A67" s="42"/>
      <c r="B67" s="11" t="s">
        <v>13</v>
      </c>
      <c r="C67" s="27">
        <v>0</v>
      </c>
      <c r="D67" s="12">
        <v>0</v>
      </c>
      <c r="E67" s="27">
        <v>14</v>
      </c>
      <c r="F67" s="12">
        <v>10322525</v>
      </c>
      <c r="G67" s="27">
        <v>0</v>
      </c>
      <c r="H67" s="12">
        <v>0</v>
      </c>
      <c r="I67" s="27">
        <v>0</v>
      </c>
      <c r="J67" s="12">
        <v>0</v>
      </c>
      <c r="K67" s="27">
        <v>0</v>
      </c>
      <c r="L67" s="12">
        <v>0</v>
      </c>
      <c r="M67" s="27">
        <f t="shared" si="0"/>
        <v>14</v>
      </c>
      <c r="N67" s="32">
        <f t="shared" si="1"/>
        <v>10322525</v>
      </c>
    </row>
    <row r="68" spans="1:14" s="48" customFormat="1" ht="15.95" customHeight="1" x14ac:dyDescent="0.2">
      <c r="A68" s="42"/>
      <c r="B68" s="11" t="s">
        <v>84</v>
      </c>
      <c r="C68" s="27">
        <v>0</v>
      </c>
      <c r="D68" s="12">
        <v>0</v>
      </c>
      <c r="E68" s="27">
        <v>3</v>
      </c>
      <c r="F68" s="12">
        <v>534736</v>
      </c>
      <c r="G68" s="27">
        <v>0</v>
      </c>
      <c r="H68" s="12">
        <v>0</v>
      </c>
      <c r="I68" s="27">
        <v>0</v>
      </c>
      <c r="J68" s="12">
        <v>0</v>
      </c>
      <c r="K68" s="27">
        <v>0</v>
      </c>
      <c r="L68" s="12">
        <v>0</v>
      </c>
      <c r="M68" s="27">
        <f t="shared" si="0"/>
        <v>3</v>
      </c>
      <c r="N68" s="32">
        <f t="shared" si="1"/>
        <v>534736</v>
      </c>
    </row>
    <row r="69" spans="1:14" s="48" customFormat="1" ht="15.95" customHeight="1" x14ac:dyDescent="0.2">
      <c r="A69" s="42"/>
      <c r="B69" s="11" t="s">
        <v>52</v>
      </c>
      <c r="C69" s="27">
        <v>0</v>
      </c>
      <c r="D69" s="12">
        <v>0</v>
      </c>
      <c r="E69" s="27">
        <v>1</v>
      </c>
      <c r="F69" s="12">
        <v>0</v>
      </c>
      <c r="G69" s="27">
        <v>0</v>
      </c>
      <c r="H69" s="12">
        <v>0</v>
      </c>
      <c r="I69" s="27">
        <v>0</v>
      </c>
      <c r="J69" s="12">
        <v>0</v>
      </c>
      <c r="K69" s="27">
        <v>0</v>
      </c>
      <c r="L69" s="12">
        <v>0</v>
      </c>
      <c r="M69" s="27">
        <f t="shared" si="0"/>
        <v>1</v>
      </c>
      <c r="N69" s="32">
        <f t="shared" si="1"/>
        <v>0</v>
      </c>
    </row>
    <row r="70" spans="1:14" s="48" customFormat="1" ht="15.95" customHeight="1" x14ac:dyDescent="0.2">
      <c r="A70" s="42"/>
      <c r="B70" s="11" t="s">
        <v>119</v>
      </c>
      <c r="C70" s="27">
        <v>1</v>
      </c>
      <c r="D70" s="12">
        <v>132000</v>
      </c>
      <c r="E70" s="27">
        <v>0</v>
      </c>
      <c r="F70" s="12">
        <v>0</v>
      </c>
      <c r="G70" s="27">
        <v>0</v>
      </c>
      <c r="H70" s="12">
        <v>0</v>
      </c>
      <c r="I70" s="27">
        <v>0</v>
      </c>
      <c r="J70" s="12">
        <v>0</v>
      </c>
      <c r="K70" s="27">
        <v>0</v>
      </c>
      <c r="L70" s="12">
        <v>0</v>
      </c>
      <c r="M70" s="27">
        <f t="shared" si="0"/>
        <v>1</v>
      </c>
      <c r="N70" s="32">
        <f t="shared" si="1"/>
        <v>132000</v>
      </c>
    </row>
    <row r="71" spans="1:14" s="48" customFormat="1" ht="15.95" customHeight="1" x14ac:dyDescent="0.2">
      <c r="A71" s="42"/>
      <c r="B71" s="11" t="s">
        <v>120</v>
      </c>
      <c r="C71" s="27">
        <v>0</v>
      </c>
      <c r="D71" s="12">
        <v>0</v>
      </c>
      <c r="E71" s="27">
        <v>1</v>
      </c>
      <c r="F71" s="12">
        <v>6400</v>
      </c>
      <c r="G71" s="27">
        <v>0</v>
      </c>
      <c r="H71" s="12">
        <v>0</v>
      </c>
      <c r="I71" s="27">
        <v>0</v>
      </c>
      <c r="J71" s="12">
        <v>0</v>
      </c>
      <c r="K71" s="27">
        <v>0</v>
      </c>
      <c r="L71" s="12">
        <v>0</v>
      </c>
      <c r="M71" s="27">
        <f t="shared" ref="M71:M100" si="9">C71+E71+G71+I71+K71</f>
        <v>1</v>
      </c>
      <c r="N71" s="32">
        <f t="shared" ref="N71:N100" si="10">D71+F71+H71+J71+L71</f>
        <v>6400</v>
      </c>
    </row>
    <row r="72" spans="1:14" s="48" customFormat="1" ht="15.95" customHeight="1" x14ac:dyDescent="0.2">
      <c r="A72" s="42"/>
      <c r="B72" s="11" t="s">
        <v>109</v>
      </c>
      <c r="C72" s="27">
        <v>2</v>
      </c>
      <c r="D72" s="12">
        <v>282400</v>
      </c>
      <c r="E72" s="27">
        <v>1</v>
      </c>
      <c r="F72" s="12">
        <v>9000</v>
      </c>
      <c r="G72" s="27">
        <v>0</v>
      </c>
      <c r="H72" s="12">
        <v>0</v>
      </c>
      <c r="I72" s="27">
        <v>0</v>
      </c>
      <c r="J72" s="12">
        <v>0</v>
      </c>
      <c r="K72" s="27">
        <v>0</v>
      </c>
      <c r="L72" s="12">
        <v>0</v>
      </c>
      <c r="M72" s="27">
        <f t="shared" si="9"/>
        <v>3</v>
      </c>
      <c r="N72" s="32">
        <f t="shared" si="10"/>
        <v>291400</v>
      </c>
    </row>
    <row r="73" spans="1:14" s="48" customFormat="1" ht="15.95" customHeight="1" x14ac:dyDescent="0.2">
      <c r="A73" s="42"/>
      <c r="B73" s="11" t="s">
        <v>22</v>
      </c>
      <c r="C73" s="27">
        <v>1</v>
      </c>
      <c r="D73" s="12">
        <v>53964</v>
      </c>
      <c r="E73" s="27">
        <v>3</v>
      </c>
      <c r="F73" s="12">
        <v>129356</v>
      </c>
      <c r="G73" s="27">
        <v>3</v>
      </c>
      <c r="H73" s="12">
        <v>168999</v>
      </c>
      <c r="I73" s="27">
        <v>0</v>
      </c>
      <c r="J73" s="12">
        <v>0</v>
      </c>
      <c r="K73" s="27">
        <v>1</v>
      </c>
      <c r="L73" s="12">
        <v>758000</v>
      </c>
      <c r="M73" s="27">
        <f t="shared" si="9"/>
        <v>8</v>
      </c>
      <c r="N73" s="32">
        <f t="shared" si="10"/>
        <v>1110319</v>
      </c>
    </row>
    <row r="74" spans="1:14" s="48" customFormat="1" ht="15.95" customHeight="1" thickBot="1" x14ac:dyDescent="0.25">
      <c r="A74" s="49" t="s">
        <v>64</v>
      </c>
      <c r="B74" s="13" t="s">
        <v>72</v>
      </c>
      <c r="C74" s="28">
        <f t="shared" ref="C74:L74" si="11">SUM(C33:C73)</f>
        <v>27</v>
      </c>
      <c r="D74" s="50">
        <f t="shared" si="11"/>
        <v>2828618</v>
      </c>
      <c r="E74" s="28">
        <f t="shared" si="11"/>
        <v>188</v>
      </c>
      <c r="F74" s="50">
        <f t="shared" si="11"/>
        <v>58592094</v>
      </c>
      <c r="G74" s="28">
        <f>SUM(G33:G73)</f>
        <v>16</v>
      </c>
      <c r="H74" s="50">
        <f t="shared" si="11"/>
        <v>7806038</v>
      </c>
      <c r="I74" s="28">
        <f t="shared" si="11"/>
        <v>2</v>
      </c>
      <c r="J74" s="50">
        <f t="shared" si="11"/>
        <v>218000</v>
      </c>
      <c r="K74" s="28">
        <f t="shared" si="11"/>
        <v>32</v>
      </c>
      <c r="L74" s="50">
        <f t="shared" si="11"/>
        <v>20595260</v>
      </c>
      <c r="M74" s="28">
        <f t="shared" si="9"/>
        <v>265</v>
      </c>
      <c r="N74" s="51">
        <f t="shared" si="10"/>
        <v>90040010</v>
      </c>
    </row>
    <row r="75" spans="1:14" s="48" customFormat="1" ht="15.95" customHeight="1" x14ac:dyDescent="0.2">
      <c r="A75" s="42" t="s">
        <v>34</v>
      </c>
      <c r="B75" s="11" t="s">
        <v>115</v>
      </c>
      <c r="C75" s="27">
        <v>0</v>
      </c>
      <c r="D75" s="12">
        <v>0</v>
      </c>
      <c r="E75" s="27">
        <v>1</v>
      </c>
      <c r="F75" s="12">
        <v>227793</v>
      </c>
      <c r="G75" s="27">
        <v>0</v>
      </c>
      <c r="H75" s="12">
        <v>0</v>
      </c>
      <c r="I75" s="27">
        <v>0</v>
      </c>
      <c r="J75" s="12">
        <v>0</v>
      </c>
      <c r="K75" s="27">
        <v>0</v>
      </c>
      <c r="L75" s="12">
        <v>0</v>
      </c>
      <c r="M75" s="27">
        <f t="shared" si="9"/>
        <v>1</v>
      </c>
      <c r="N75" s="32">
        <f t="shared" si="10"/>
        <v>227793</v>
      </c>
    </row>
    <row r="76" spans="1:14" s="48" customFormat="1" ht="15.95" customHeight="1" x14ac:dyDescent="0.2">
      <c r="A76" s="42"/>
      <c r="B76" s="11" t="s">
        <v>96</v>
      </c>
      <c r="C76" s="27">
        <v>0</v>
      </c>
      <c r="D76" s="12">
        <v>0</v>
      </c>
      <c r="E76" s="27">
        <v>0</v>
      </c>
      <c r="F76" s="12">
        <v>0</v>
      </c>
      <c r="G76" s="27">
        <v>2</v>
      </c>
      <c r="H76" s="12">
        <v>178450</v>
      </c>
      <c r="I76" s="27">
        <v>0</v>
      </c>
      <c r="J76" s="12">
        <v>0</v>
      </c>
      <c r="K76" s="27">
        <v>0</v>
      </c>
      <c r="L76" s="12">
        <v>0</v>
      </c>
      <c r="M76" s="27">
        <f t="shared" si="9"/>
        <v>2</v>
      </c>
      <c r="N76" s="32">
        <f t="shared" si="10"/>
        <v>178450</v>
      </c>
    </row>
    <row r="77" spans="1:14" s="48" customFormat="1" ht="15.95" customHeight="1" x14ac:dyDescent="0.2">
      <c r="A77" s="42"/>
      <c r="B77" s="11" t="s">
        <v>110</v>
      </c>
      <c r="C77" s="27">
        <v>0</v>
      </c>
      <c r="D77" s="12">
        <v>0</v>
      </c>
      <c r="E77" s="27">
        <v>1</v>
      </c>
      <c r="F77" s="12">
        <v>136998</v>
      </c>
      <c r="G77" s="27">
        <v>0</v>
      </c>
      <c r="H77" s="12">
        <v>0</v>
      </c>
      <c r="I77" s="27">
        <v>0</v>
      </c>
      <c r="J77" s="12">
        <v>0</v>
      </c>
      <c r="K77" s="27">
        <v>0</v>
      </c>
      <c r="L77" s="12">
        <v>0</v>
      </c>
      <c r="M77" s="27">
        <f t="shared" si="9"/>
        <v>1</v>
      </c>
      <c r="N77" s="32">
        <f t="shared" si="10"/>
        <v>136998</v>
      </c>
    </row>
    <row r="78" spans="1:14" s="48" customFormat="1" ht="15.95" customHeight="1" thickBot="1" x14ac:dyDescent="0.25">
      <c r="A78" s="49" t="s">
        <v>63</v>
      </c>
      <c r="B78" s="13" t="s">
        <v>72</v>
      </c>
      <c r="C78" s="28">
        <f t="shared" ref="C78:L78" si="12">SUM(C75:C77)</f>
        <v>0</v>
      </c>
      <c r="D78" s="50">
        <f t="shared" si="12"/>
        <v>0</v>
      </c>
      <c r="E78" s="28">
        <f t="shared" si="12"/>
        <v>2</v>
      </c>
      <c r="F78" s="50">
        <f t="shared" si="12"/>
        <v>364791</v>
      </c>
      <c r="G78" s="28">
        <f t="shared" si="12"/>
        <v>2</v>
      </c>
      <c r="H78" s="50">
        <f t="shared" si="12"/>
        <v>178450</v>
      </c>
      <c r="I78" s="28">
        <f t="shared" si="12"/>
        <v>0</v>
      </c>
      <c r="J78" s="50">
        <f t="shared" si="12"/>
        <v>0</v>
      </c>
      <c r="K78" s="28">
        <f t="shared" si="12"/>
        <v>0</v>
      </c>
      <c r="L78" s="50">
        <f t="shared" si="12"/>
        <v>0</v>
      </c>
      <c r="M78" s="28">
        <f t="shared" si="9"/>
        <v>4</v>
      </c>
      <c r="N78" s="51">
        <f t="shared" si="10"/>
        <v>543241</v>
      </c>
    </row>
    <row r="79" spans="1:14" s="48" customFormat="1" ht="15.95" customHeight="1" x14ac:dyDescent="0.2">
      <c r="A79" s="42" t="s">
        <v>37</v>
      </c>
      <c r="B79" s="11" t="s">
        <v>121</v>
      </c>
      <c r="C79" s="27">
        <v>0</v>
      </c>
      <c r="D79" s="12">
        <v>0</v>
      </c>
      <c r="E79" s="27">
        <v>1</v>
      </c>
      <c r="F79" s="12">
        <v>344748</v>
      </c>
      <c r="G79" s="27">
        <v>0</v>
      </c>
      <c r="H79" s="12">
        <v>0</v>
      </c>
      <c r="I79" s="27">
        <v>0</v>
      </c>
      <c r="J79" s="12">
        <v>0</v>
      </c>
      <c r="K79" s="27">
        <v>0</v>
      </c>
      <c r="L79" s="12">
        <v>0</v>
      </c>
      <c r="M79" s="27">
        <f t="shared" si="9"/>
        <v>1</v>
      </c>
      <c r="N79" s="32">
        <f t="shared" si="10"/>
        <v>344748</v>
      </c>
    </row>
    <row r="80" spans="1:14" s="48" customFormat="1" ht="15.95" customHeight="1" x14ac:dyDescent="0.2">
      <c r="A80" s="42"/>
      <c r="B80" s="11" t="s">
        <v>85</v>
      </c>
      <c r="C80" s="27">
        <v>0</v>
      </c>
      <c r="D80" s="12">
        <v>0</v>
      </c>
      <c r="E80" s="27">
        <v>0</v>
      </c>
      <c r="F80" s="12">
        <v>0</v>
      </c>
      <c r="G80" s="27">
        <v>0</v>
      </c>
      <c r="H80" s="12">
        <v>0</v>
      </c>
      <c r="I80" s="27">
        <v>1</v>
      </c>
      <c r="J80" s="12">
        <v>29905</v>
      </c>
      <c r="K80" s="27">
        <v>0</v>
      </c>
      <c r="L80" s="12">
        <v>0</v>
      </c>
      <c r="M80" s="27">
        <f t="shared" si="9"/>
        <v>1</v>
      </c>
      <c r="N80" s="32">
        <f t="shared" si="10"/>
        <v>29905</v>
      </c>
    </row>
    <row r="81" spans="1:14" s="48" customFormat="1" ht="15.95" customHeight="1" x14ac:dyDescent="0.2">
      <c r="A81" s="42"/>
      <c r="B81" s="11" t="s">
        <v>53</v>
      </c>
      <c r="C81" s="27">
        <v>1</v>
      </c>
      <c r="D81" s="12">
        <v>21944</v>
      </c>
      <c r="E81" s="27">
        <v>28</v>
      </c>
      <c r="F81" s="12">
        <v>3174357</v>
      </c>
      <c r="G81" s="27">
        <v>2</v>
      </c>
      <c r="H81" s="12">
        <v>57710</v>
      </c>
      <c r="I81" s="27">
        <v>8</v>
      </c>
      <c r="J81" s="12">
        <v>490243</v>
      </c>
      <c r="K81" s="27">
        <v>3</v>
      </c>
      <c r="L81" s="12">
        <v>53541</v>
      </c>
      <c r="M81" s="27">
        <f>C81+E81+G81+I81+K81</f>
        <v>42</v>
      </c>
      <c r="N81" s="32">
        <f>D81+F81+H81+J81+L81</f>
        <v>3797795</v>
      </c>
    </row>
    <row r="82" spans="1:14" s="48" customFormat="1" ht="15.95" customHeight="1" x14ac:dyDescent="0.2">
      <c r="A82" s="42"/>
      <c r="B82" s="11" t="s">
        <v>101</v>
      </c>
      <c r="C82" s="27">
        <v>0</v>
      </c>
      <c r="D82" s="12">
        <v>0</v>
      </c>
      <c r="E82" s="27">
        <v>1</v>
      </c>
      <c r="F82" s="12">
        <v>5004294</v>
      </c>
      <c r="G82" s="27">
        <v>0</v>
      </c>
      <c r="H82" s="12">
        <v>0</v>
      </c>
      <c r="I82" s="27">
        <v>0</v>
      </c>
      <c r="J82" s="12">
        <v>0</v>
      </c>
      <c r="K82" s="27">
        <v>0</v>
      </c>
      <c r="L82" s="12">
        <v>0</v>
      </c>
      <c r="M82" s="27">
        <f t="shared" si="9"/>
        <v>1</v>
      </c>
      <c r="N82" s="32">
        <f t="shared" si="10"/>
        <v>5004294</v>
      </c>
    </row>
    <row r="83" spans="1:14" s="48" customFormat="1" ht="15.95" customHeight="1" x14ac:dyDescent="0.2">
      <c r="A83" s="42"/>
      <c r="B83" s="11" t="s">
        <v>70</v>
      </c>
      <c r="C83" s="27">
        <v>0</v>
      </c>
      <c r="D83" s="12">
        <v>0</v>
      </c>
      <c r="E83" s="27">
        <v>2</v>
      </c>
      <c r="F83" s="12">
        <v>84405</v>
      </c>
      <c r="G83" s="27">
        <v>0</v>
      </c>
      <c r="H83" s="12">
        <v>0</v>
      </c>
      <c r="I83" s="27">
        <v>0</v>
      </c>
      <c r="J83" s="12">
        <v>0</v>
      </c>
      <c r="K83" s="27">
        <v>0</v>
      </c>
      <c r="L83" s="12">
        <v>0</v>
      </c>
      <c r="M83" s="27">
        <f t="shared" si="9"/>
        <v>2</v>
      </c>
      <c r="N83" s="32">
        <f t="shared" si="10"/>
        <v>84405</v>
      </c>
    </row>
    <row r="84" spans="1:14" s="48" customFormat="1" ht="15.95" customHeight="1" x14ac:dyDescent="0.2">
      <c r="A84" s="42"/>
      <c r="B84" s="11" t="s">
        <v>65</v>
      </c>
      <c r="C84" s="27">
        <v>0</v>
      </c>
      <c r="D84" s="12">
        <v>0</v>
      </c>
      <c r="E84" s="27">
        <v>6</v>
      </c>
      <c r="F84" s="12">
        <v>1089810</v>
      </c>
      <c r="G84" s="27">
        <v>2</v>
      </c>
      <c r="H84" s="12">
        <v>13000</v>
      </c>
      <c r="I84" s="27">
        <v>2</v>
      </c>
      <c r="J84" s="12">
        <v>61642</v>
      </c>
      <c r="K84" s="27">
        <v>2</v>
      </c>
      <c r="L84" s="12">
        <v>11144</v>
      </c>
      <c r="M84" s="27">
        <f t="shared" si="9"/>
        <v>12</v>
      </c>
      <c r="N84" s="32">
        <f t="shared" si="10"/>
        <v>1175596</v>
      </c>
    </row>
    <row r="85" spans="1:14" s="48" customFormat="1" ht="15.95" customHeight="1" thickBot="1" x14ac:dyDescent="0.25">
      <c r="A85" s="49" t="s">
        <v>87</v>
      </c>
      <c r="B85" s="13" t="s">
        <v>72</v>
      </c>
      <c r="C85" s="28">
        <f t="shared" ref="C85:L85" si="13">SUM(C79:C84)</f>
        <v>1</v>
      </c>
      <c r="D85" s="50">
        <f t="shared" si="13"/>
        <v>21944</v>
      </c>
      <c r="E85" s="28">
        <f t="shared" si="13"/>
        <v>38</v>
      </c>
      <c r="F85" s="50">
        <f t="shared" si="13"/>
        <v>9697614</v>
      </c>
      <c r="G85" s="28">
        <f t="shared" si="13"/>
        <v>4</v>
      </c>
      <c r="H85" s="50">
        <f t="shared" si="13"/>
        <v>70710</v>
      </c>
      <c r="I85" s="28">
        <f t="shared" si="13"/>
        <v>11</v>
      </c>
      <c r="J85" s="50">
        <f t="shared" si="13"/>
        <v>581790</v>
      </c>
      <c r="K85" s="28">
        <f t="shared" si="13"/>
        <v>5</v>
      </c>
      <c r="L85" s="50">
        <f t="shared" si="13"/>
        <v>64685</v>
      </c>
      <c r="M85" s="28">
        <f t="shared" si="9"/>
        <v>59</v>
      </c>
      <c r="N85" s="51">
        <f t="shared" si="10"/>
        <v>10436743</v>
      </c>
    </row>
    <row r="86" spans="1:14" s="48" customFormat="1" ht="15.95" customHeight="1" x14ac:dyDescent="0.2">
      <c r="A86" s="42" t="s">
        <v>73</v>
      </c>
      <c r="B86" s="11" t="s">
        <v>93</v>
      </c>
      <c r="C86" s="27">
        <v>0</v>
      </c>
      <c r="D86" s="12">
        <v>0</v>
      </c>
      <c r="E86" s="27">
        <v>0</v>
      </c>
      <c r="F86" s="12">
        <v>0</v>
      </c>
      <c r="G86" s="27">
        <v>0</v>
      </c>
      <c r="H86" s="12">
        <v>0</v>
      </c>
      <c r="I86" s="27">
        <v>0</v>
      </c>
      <c r="J86" s="12">
        <v>0</v>
      </c>
      <c r="K86" s="27">
        <v>0</v>
      </c>
      <c r="L86" s="12">
        <v>0</v>
      </c>
      <c r="M86" s="27">
        <f t="shared" si="9"/>
        <v>0</v>
      </c>
      <c r="N86" s="32">
        <f t="shared" si="10"/>
        <v>0</v>
      </c>
    </row>
    <row r="87" spans="1:14" s="48" customFormat="1" ht="15.95" customHeight="1" x14ac:dyDescent="0.2">
      <c r="A87" s="42"/>
      <c r="B87" s="11" t="s">
        <v>102</v>
      </c>
      <c r="C87" s="27">
        <v>0</v>
      </c>
      <c r="D87" s="12">
        <v>0</v>
      </c>
      <c r="E87" s="27">
        <v>0</v>
      </c>
      <c r="F87" s="12">
        <v>0</v>
      </c>
      <c r="G87" s="27">
        <v>0</v>
      </c>
      <c r="H87" s="12">
        <v>0</v>
      </c>
      <c r="I87" s="27">
        <v>0</v>
      </c>
      <c r="J87" s="12">
        <v>0</v>
      </c>
      <c r="K87" s="27">
        <v>0</v>
      </c>
      <c r="L87" s="12">
        <v>0</v>
      </c>
      <c r="M87" s="27">
        <f t="shared" si="9"/>
        <v>0</v>
      </c>
      <c r="N87" s="32">
        <f t="shared" si="10"/>
        <v>0</v>
      </c>
    </row>
    <row r="88" spans="1:14" s="48" customFormat="1" ht="15.95" customHeight="1" thickBot="1" x14ac:dyDescent="0.25">
      <c r="A88" s="49" t="s">
        <v>66</v>
      </c>
      <c r="B88" s="13" t="s">
        <v>72</v>
      </c>
      <c r="C88" s="28">
        <f>SUM(C86:C87)</f>
        <v>0</v>
      </c>
      <c r="D88" s="50">
        <f t="shared" ref="D88:L88" si="14">SUM(D86:D87)</f>
        <v>0</v>
      </c>
      <c r="E88" s="28">
        <f t="shared" si="14"/>
        <v>0</v>
      </c>
      <c r="F88" s="50">
        <f t="shared" si="14"/>
        <v>0</v>
      </c>
      <c r="G88" s="28">
        <f t="shared" si="14"/>
        <v>0</v>
      </c>
      <c r="H88" s="50">
        <f t="shared" si="14"/>
        <v>0</v>
      </c>
      <c r="I88" s="28">
        <f t="shared" si="14"/>
        <v>0</v>
      </c>
      <c r="J88" s="50">
        <f t="shared" si="14"/>
        <v>0</v>
      </c>
      <c r="K88" s="28">
        <f t="shared" si="14"/>
        <v>0</v>
      </c>
      <c r="L88" s="50">
        <f t="shared" si="14"/>
        <v>0</v>
      </c>
      <c r="M88" s="28">
        <f t="shared" si="9"/>
        <v>0</v>
      </c>
      <c r="N88" s="51">
        <f t="shared" si="10"/>
        <v>0</v>
      </c>
    </row>
    <row r="89" spans="1:14" s="48" customFormat="1" ht="15.95" customHeight="1" x14ac:dyDescent="0.2">
      <c r="A89" s="42" t="s">
        <v>35</v>
      </c>
      <c r="B89" s="11" t="s">
        <v>57</v>
      </c>
      <c r="C89" s="27">
        <v>0</v>
      </c>
      <c r="D89" s="12">
        <v>0</v>
      </c>
      <c r="E89" s="27">
        <v>0</v>
      </c>
      <c r="F89" s="12">
        <v>0</v>
      </c>
      <c r="G89" s="27">
        <v>0</v>
      </c>
      <c r="H89" s="12">
        <v>0</v>
      </c>
      <c r="I89" s="27">
        <v>0</v>
      </c>
      <c r="J89" s="12">
        <v>0</v>
      </c>
      <c r="K89" s="27">
        <v>3</v>
      </c>
      <c r="L89" s="12">
        <v>1292503</v>
      </c>
      <c r="M89" s="27">
        <f t="shared" si="9"/>
        <v>3</v>
      </c>
      <c r="N89" s="32">
        <f t="shared" si="10"/>
        <v>1292503</v>
      </c>
    </row>
    <row r="90" spans="1:14" s="48" customFormat="1" ht="15.95" customHeight="1" x14ac:dyDescent="0.2">
      <c r="A90" s="42"/>
      <c r="B90" s="11" t="s">
        <v>54</v>
      </c>
      <c r="C90" s="27">
        <v>0</v>
      </c>
      <c r="D90" s="12">
        <v>0</v>
      </c>
      <c r="E90" s="27">
        <v>28</v>
      </c>
      <c r="F90" s="12">
        <v>1968858</v>
      </c>
      <c r="G90" s="27">
        <v>1</v>
      </c>
      <c r="H90" s="12">
        <v>5000</v>
      </c>
      <c r="I90" s="27">
        <v>3</v>
      </c>
      <c r="J90" s="12">
        <v>55810</v>
      </c>
      <c r="K90" s="27">
        <v>6</v>
      </c>
      <c r="L90" s="12">
        <v>966334</v>
      </c>
      <c r="M90" s="27">
        <f t="shared" si="9"/>
        <v>38</v>
      </c>
      <c r="N90" s="32">
        <f t="shared" si="10"/>
        <v>2996002</v>
      </c>
    </row>
    <row r="91" spans="1:14" s="48" customFormat="1" ht="15.95" customHeight="1" thickBot="1" x14ac:dyDescent="0.25">
      <c r="A91" s="49" t="s">
        <v>68</v>
      </c>
      <c r="B91" s="13" t="s">
        <v>72</v>
      </c>
      <c r="C91" s="28">
        <f>SUM(C89:C90)</f>
        <v>0</v>
      </c>
      <c r="D91" s="50">
        <f t="shared" ref="D91:L91" si="15">SUM(D89:D90)</f>
        <v>0</v>
      </c>
      <c r="E91" s="28">
        <f t="shared" si="15"/>
        <v>28</v>
      </c>
      <c r="F91" s="50">
        <f t="shared" si="15"/>
        <v>1968858</v>
      </c>
      <c r="G91" s="28">
        <f t="shared" si="15"/>
        <v>1</v>
      </c>
      <c r="H91" s="50">
        <f t="shared" si="15"/>
        <v>5000</v>
      </c>
      <c r="I91" s="28">
        <f t="shared" si="15"/>
        <v>3</v>
      </c>
      <c r="J91" s="50">
        <f t="shared" si="15"/>
        <v>55810</v>
      </c>
      <c r="K91" s="28">
        <f t="shared" si="15"/>
        <v>9</v>
      </c>
      <c r="L91" s="50">
        <f t="shared" si="15"/>
        <v>2258837</v>
      </c>
      <c r="M91" s="28">
        <f t="shared" si="9"/>
        <v>41</v>
      </c>
      <c r="N91" s="51">
        <f t="shared" si="10"/>
        <v>4288505</v>
      </c>
    </row>
    <row r="92" spans="1:14" s="48" customFormat="1" ht="15.95" customHeight="1" x14ac:dyDescent="0.2">
      <c r="A92" s="42" t="s">
        <v>98</v>
      </c>
      <c r="B92" s="11" t="s">
        <v>97</v>
      </c>
      <c r="C92" s="27">
        <v>0</v>
      </c>
      <c r="D92" s="12">
        <v>0</v>
      </c>
      <c r="E92" s="27">
        <v>0</v>
      </c>
      <c r="F92" s="12">
        <v>0</v>
      </c>
      <c r="G92" s="27">
        <v>0</v>
      </c>
      <c r="H92" s="12">
        <v>0</v>
      </c>
      <c r="I92" s="27">
        <v>0</v>
      </c>
      <c r="J92" s="12">
        <v>0</v>
      </c>
      <c r="K92" s="27">
        <v>0</v>
      </c>
      <c r="L92" s="12">
        <v>0</v>
      </c>
      <c r="M92" s="27">
        <f t="shared" si="9"/>
        <v>0</v>
      </c>
      <c r="N92" s="32">
        <f t="shared" si="10"/>
        <v>0</v>
      </c>
    </row>
    <row r="93" spans="1:14" s="48" customFormat="1" ht="15.95" customHeight="1" thickBot="1" x14ac:dyDescent="0.25">
      <c r="A93" s="49" t="s">
        <v>94</v>
      </c>
      <c r="B93" s="13" t="s">
        <v>72</v>
      </c>
      <c r="C93" s="28">
        <f t="shared" ref="C93:L93" si="16">SUM(C92:C92)</f>
        <v>0</v>
      </c>
      <c r="D93" s="50">
        <f t="shared" si="16"/>
        <v>0</v>
      </c>
      <c r="E93" s="28">
        <f t="shared" si="16"/>
        <v>0</v>
      </c>
      <c r="F93" s="50">
        <f t="shared" si="16"/>
        <v>0</v>
      </c>
      <c r="G93" s="28">
        <f t="shared" si="16"/>
        <v>0</v>
      </c>
      <c r="H93" s="50">
        <f t="shared" si="16"/>
        <v>0</v>
      </c>
      <c r="I93" s="28">
        <f t="shared" si="16"/>
        <v>0</v>
      </c>
      <c r="J93" s="50">
        <f t="shared" si="16"/>
        <v>0</v>
      </c>
      <c r="K93" s="28">
        <f t="shared" si="16"/>
        <v>0</v>
      </c>
      <c r="L93" s="50">
        <f t="shared" si="16"/>
        <v>0</v>
      </c>
      <c r="M93" s="28">
        <f t="shared" si="9"/>
        <v>0</v>
      </c>
      <c r="N93" s="51">
        <f t="shared" si="10"/>
        <v>0</v>
      </c>
    </row>
    <row r="94" spans="1:14" s="48" customFormat="1" ht="15.95" customHeight="1" x14ac:dyDescent="0.2">
      <c r="A94" s="42" t="s">
        <v>67</v>
      </c>
      <c r="B94" s="11" t="s">
        <v>122</v>
      </c>
      <c r="C94" s="27">
        <v>0</v>
      </c>
      <c r="D94" s="12">
        <v>0</v>
      </c>
      <c r="E94" s="27">
        <v>2</v>
      </c>
      <c r="F94" s="12">
        <v>572877</v>
      </c>
      <c r="G94" s="27">
        <v>0</v>
      </c>
      <c r="H94" s="12">
        <v>0</v>
      </c>
      <c r="I94" s="27">
        <v>0</v>
      </c>
      <c r="J94" s="12">
        <v>0</v>
      </c>
      <c r="K94" s="27">
        <v>0</v>
      </c>
      <c r="L94" s="12">
        <v>0</v>
      </c>
      <c r="M94" s="27">
        <f t="shared" si="9"/>
        <v>2</v>
      </c>
      <c r="N94" s="32">
        <f t="shared" si="10"/>
        <v>572877</v>
      </c>
    </row>
    <row r="95" spans="1:14" s="48" customFormat="1" ht="15.95" customHeight="1" x14ac:dyDescent="0.2">
      <c r="A95" s="42"/>
      <c r="B95" s="11" t="s">
        <v>111</v>
      </c>
      <c r="C95" s="27">
        <v>0</v>
      </c>
      <c r="D95" s="12">
        <v>0</v>
      </c>
      <c r="E95" s="27">
        <v>1</v>
      </c>
      <c r="F95" s="12">
        <v>123293</v>
      </c>
      <c r="G95" s="27">
        <v>0</v>
      </c>
      <c r="H95" s="12">
        <v>0</v>
      </c>
      <c r="I95" s="27">
        <v>0</v>
      </c>
      <c r="J95" s="12">
        <v>0</v>
      </c>
      <c r="K95" s="27">
        <v>0</v>
      </c>
      <c r="L95" s="12">
        <v>0</v>
      </c>
      <c r="M95" s="27">
        <f t="shared" si="9"/>
        <v>1</v>
      </c>
      <c r="N95" s="32">
        <f t="shared" si="10"/>
        <v>123293</v>
      </c>
    </row>
    <row r="96" spans="1:14" s="48" customFormat="1" ht="15.95" customHeight="1" x14ac:dyDescent="0.2">
      <c r="A96" s="42"/>
      <c r="B96" s="11" t="s">
        <v>123</v>
      </c>
      <c r="C96" s="27">
        <v>0</v>
      </c>
      <c r="D96" s="12">
        <v>0</v>
      </c>
      <c r="E96" s="27">
        <v>0</v>
      </c>
      <c r="F96" s="12">
        <v>0</v>
      </c>
      <c r="G96" s="27">
        <v>0</v>
      </c>
      <c r="H96" s="12">
        <v>0</v>
      </c>
      <c r="I96" s="27">
        <v>0</v>
      </c>
      <c r="J96" s="12">
        <v>0</v>
      </c>
      <c r="K96" s="27">
        <v>1</v>
      </c>
      <c r="L96" s="12">
        <v>4000</v>
      </c>
      <c r="M96" s="27">
        <f t="shared" si="9"/>
        <v>1</v>
      </c>
      <c r="N96" s="32">
        <f t="shared" si="10"/>
        <v>4000</v>
      </c>
    </row>
    <row r="97" spans="1:14" s="48" customFormat="1" ht="15.95" customHeight="1" x14ac:dyDescent="0.2">
      <c r="A97" s="42"/>
      <c r="B97" s="11" t="s">
        <v>103</v>
      </c>
      <c r="C97" s="27">
        <v>0</v>
      </c>
      <c r="D97" s="12">
        <v>0</v>
      </c>
      <c r="E97" s="27">
        <v>2</v>
      </c>
      <c r="F97" s="12">
        <v>8000000</v>
      </c>
      <c r="G97" s="27">
        <v>0</v>
      </c>
      <c r="H97" s="12">
        <v>0</v>
      </c>
      <c r="I97" s="27">
        <v>0</v>
      </c>
      <c r="J97" s="12">
        <v>0</v>
      </c>
      <c r="K97" s="27">
        <v>0</v>
      </c>
      <c r="L97" s="12">
        <v>0</v>
      </c>
      <c r="M97" s="27">
        <f t="shared" si="9"/>
        <v>2</v>
      </c>
      <c r="N97" s="32">
        <f t="shared" si="10"/>
        <v>8000000</v>
      </c>
    </row>
    <row r="98" spans="1:14" s="48" customFormat="1" ht="15.95" customHeight="1" x14ac:dyDescent="0.2">
      <c r="A98" s="42"/>
      <c r="B98" s="11" t="s">
        <v>71</v>
      </c>
      <c r="C98" s="27">
        <v>0</v>
      </c>
      <c r="D98" s="12">
        <v>0</v>
      </c>
      <c r="E98" s="27">
        <v>1</v>
      </c>
      <c r="F98" s="12">
        <v>146000</v>
      </c>
      <c r="G98" s="27">
        <v>0</v>
      </c>
      <c r="H98" s="12">
        <v>0</v>
      </c>
      <c r="I98" s="27">
        <v>0</v>
      </c>
      <c r="J98" s="12">
        <v>0</v>
      </c>
      <c r="K98" s="27">
        <v>0</v>
      </c>
      <c r="L98" s="12">
        <v>0</v>
      </c>
      <c r="M98" s="27">
        <f t="shared" si="9"/>
        <v>1</v>
      </c>
      <c r="N98" s="32">
        <f t="shared" si="10"/>
        <v>146000</v>
      </c>
    </row>
    <row r="99" spans="1:14" s="48" customFormat="1" ht="15.95" customHeight="1" x14ac:dyDescent="0.2">
      <c r="A99" s="42"/>
      <c r="B99" s="11" t="s">
        <v>112</v>
      </c>
      <c r="C99" s="27">
        <v>0</v>
      </c>
      <c r="D99" s="12">
        <v>0</v>
      </c>
      <c r="E99" s="27">
        <v>0</v>
      </c>
      <c r="F99" s="12">
        <v>0</v>
      </c>
      <c r="G99" s="27">
        <v>0</v>
      </c>
      <c r="H99" s="12">
        <v>0</v>
      </c>
      <c r="I99" s="27">
        <v>1</v>
      </c>
      <c r="J99" s="12">
        <v>100000</v>
      </c>
      <c r="K99" s="27">
        <v>0</v>
      </c>
      <c r="L99" s="12">
        <v>0</v>
      </c>
      <c r="M99" s="27">
        <f t="shared" ref="M99" si="17">C99+E99+G99+I99+K99</f>
        <v>1</v>
      </c>
      <c r="N99" s="32">
        <f t="shared" ref="N99" si="18">D99+F99+H99+J99+L99</f>
        <v>100000</v>
      </c>
    </row>
    <row r="100" spans="1:14" s="48" customFormat="1" ht="15.95" customHeight="1" thickBot="1" x14ac:dyDescent="0.25">
      <c r="A100" s="49" t="s">
        <v>67</v>
      </c>
      <c r="B100" s="13" t="s">
        <v>72</v>
      </c>
      <c r="C100" s="28">
        <f t="shared" ref="C100:L100" si="19">SUM(C94:C99)</f>
        <v>0</v>
      </c>
      <c r="D100" s="50">
        <f t="shared" si="19"/>
        <v>0</v>
      </c>
      <c r="E100" s="28">
        <f t="shared" si="19"/>
        <v>6</v>
      </c>
      <c r="F100" s="50">
        <f t="shared" si="19"/>
        <v>8842170</v>
      </c>
      <c r="G100" s="28">
        <f t="shared" si="19"/>
        <v>0</v>
      </c>
      <c r="H100" s="50">
        <f t="shared" si="19"/>
        <v>0</v>
      </c>
      <c r="I100" s="28">
        <f t="shared" si="19"/>
        <v>1</v>
      </c>
      <c r="J100" s="50">
        <f t="shared" si="19"/>
        <v>100000</v>
      </c>
      <c r="K100" s="28">
        <f t="shared" si="19"/>
        <v>1</v>
      </c>
      <c r="L100" s="50">
        <f t="shared" si="19"/>
        <v>4000</v>
      </c>
      <c r="M100" s="28">
        <f t="shared" si="9"/>
        <v>8</v>
      </c>
      <c r="N100" s="51">
        <f t="shared" si="10"/>
        <v>8946170</v>
      </c>
    </row>
    <row r="101" spans="1:14" ht="15.95" customHeight="1" thickBot="1" x14ac:dyDescent="0.25">
      <c r="A101" s="43"/>
      <c r="B101" s="3"/>
      <c r="C101" s="61"/>
      <c r="D101" s="62"/>
      <c r="E101" s="61"/>
      <c r="F101" s="63"/>
      <c r="G101" s="64"/>
      <c r="H101" s="65"/>
      <c r="I101" s="64"/>
      <c r="J101" s="65"/>
      <c r="K101" s="64"/>
      <c r="L101" s="66"/>
    </row>
    <row r="102" spans="1:14" ht="15.95" customHeight="1" thickBot="1" x14ac:dyDescent="0.25">
      <c r="A102" s="44" t="s">
        <v>1</v>
      </c>
      <c r="B102" s="16"/>
      <c r="C102" s="67">
        <f t="shared" ref="C102:N102" si="20">C12+C20+C26+C32+C74+C78+C85+C88+C91+C93+C100</f>
        <v>108</v>
      </c>
      <c r="D102" s="68">
        <f t="shared" si="20"/>
        <v>4048548</v>
      </c>
      <c r="E102" s="69">
        <f t="shared" si="20"/>
        <v>366</v>
      </c>
      <c r="F102" s="68">
        <f t="shared" si="20"/>
        <v>99727947</v>
      </c>
      <c r="G102" s="69">
        <f t="shared" si="20"/>
        <v>29</v>
      </c>
      <c r="H102" s="68">
        <f t="shared" si="20"/>
        <v>8320921</v>
      </c>
      <c r="I102" s="69">
        <f t="shared" si="20"/>
        <v>28</v>
      </c>
      <c r="J102" s="68">
        <f t="shared" si="20"/>
        <v>2416884</v>
      </c>
      <c r="K102" s="69">
        <f t="shared" si="20"/>
        <v>67</v>
      </c>
      <c r="L102" s="68">
        <f t="shared" si="20"/>
        <v>23468616</v>
      </c>
      <c r="M102" s="45">
        <f t="shared" si="20"/>
        <v>598</v>
      </c>
      <c r="N102" s="46">
        <f t="shared" si="20"/>
        <v>137982916</v>
      </c>
    </row>
  </sheetData>
  <mergeCells count="9">
    <mergeCell ref="B2:N2"/>
    <mergeCell ref="C4:D4"/>
    <mergeCell ref="E4:F4"/>
    <mergeCell ref="G4:H4"/>
    <mergeCell ref="A4:A5"/>
    <mergeCell ref="B4:B5"/>
    <mergeCell ref="I4:J4"/>
    <mergeCell ref="K4:L4"/>
    <mergeCell ref="M4:N4"/>
  </mergeCells>
  <phoneticPr fontId="0" type="noConversion"/>
  <pageMargins left="0.5" right="0.5" top="0.5" bottom="0.5" header="0.24" footer="0.17"/>
  <pageSetup scale="46" fitToHeight="20" orientation="landscape" r:id="rId1"/>
  <headerFooter alignWithMargins="0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</vt:lpstr>
      <vt:lpstr>By Unit</vt:lpstr>
      <vt:lpstr>'By Unit'!Print_Area</vt:lpstr>
      <vt:lpstr>Summary!Print_Area</vt:lpstr>
      <vt:lpstr>'By Unit'!Print_Titles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2016-10-25T17:11:51Z</cp:lastPrinted>
  <dcterms:created xsi:type="dcterms:W3CDTF">2003-07-30T18:18:18Z</dcterms:created>
  <dcterms:modified xsi:type="dcterms:W3CDTF">2016-10-25T17:11:56Z</dcterms:modified>
</cp:coreProperties>
</file>