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roups\ANNB\ANNB-GraduateProgram\Web pages\Drupal - GC\"/>
    </mc:Choice>
  </mc:AlternateContent>
  <bookViews>
    <workbookView xWindow="0" yWindow="0" windowWidth="28800" windowHeight="11700"/>
  </bookViews>
  <sheets>
    <sheet name="Course Net Revenue" sheetId="1" r:id="rId1"/>
  </sheets>
  <definedNames>
    <definedName name="_xlnm.Print_Area" localSheetId="0">'Course Net Revenue'!$A$1:$C$70</definedName>
  </definedNames>
  <calcPr calcId="162913"/>
</workbook>
</file>

<file path=xl/calcChain.xml><?xml version="1.0" encoding="utf-8"?>
<calcChain xmlns="http://schemas.openxmlformats.org/spreadsheetml/2006/main">
  <c r="C20" i="1" l="1"/>
  <c r="C66" i="1" l="1"/>
  <c r="C61" i="1"/>
  <c r="C62" i="1" s="1"/>
  <c r="C16" i="1" l="1"/>
  <c r="C21" i="1"/>
  <c r="C46" i="1" l="1"/>
  <c r="C51" i="1"/>
  <c r="C41" i="1"/>
  <c r="C36" i="1"/>
  <c r="C26" i="1"/>
  <c r="C8" i="1"/>
  <c r="C4" i="1"/>
  <c r="C30" i="1" l="1"/>
  <c r="C54" i="1"/>
  <c r="C68" i="1" l="1"/>
  <c r="C70" i="1" s="1"/>
</calcChain>
</file>

<file path=xl/sharedStrings.xml><?xml version="1.0" encoding="utf-8"?>
<sst xmlns="http://schemas.openxmlformats.org/spreadsheetml/2006/main" count="65" uniqueCount="63">
  <si>
    <t>$/SCH</t>
  </si>
  <si>
    <t>UG SCH's</t>
  </si>
  <si>
    <t>UG Tuition</t>
  </si>
  <si>
    <t>Grad Tuition</t>
  </si>
  <si>
    <t>UG SCH Tuition Revenue</t>
  </si>
  <si>
    <t>Majors</t>
  </si>
  <si>
    <t>UG Major Tuition Revenue</t>
  </si>
  <si>
    <t>$/Major</t>
  </si>
  <si>
    <t>Grad Student Tuition Revenue</t>
  </si>
  <si>
    <t>Total Revenue</t>
  </si>
  <si>
    <t>Non-Degree SCH Tuition Revenue</t>
  </si>
  <si>
    <t>Instructional Expense</t>
  </si>
  <si>
    <t>Avg. Salary</t>
  </si>
  <si>
    <t>Total Personnel</t>
  </si>
  <si>
    <t>Fringe</t>
  </si>
  <si>
    <t>$/Sq Ft</t>
  </si>
  <si>
    <t>Add'l Sq Ft</t>
  </si>
  <si>
    <t>Total Algorithm 6</t>
  </si>
  <si>
    <t>OTPS Direct Expense I</t>
  </si>
  <si>
    <t>OTPS Direct Expense II</t>
  </si>
  <si>
    <t>Total Stipends</t>
  </si>
  <si>
    <t>Total Direct Expenses</t>
  </si>
  <si>
    <t>Rate</t>
  </si>
  <si>
    <t>Faculty/Staff FTE</t>
  </si>
  <si>
    <t>Total Student Costs</t>
  </si>
  <si>
    <t>Student Headcount</t>
  </si>
  <si>
    <t>$/Headcount</t>
  </si>
  <si>
    <t>Total Faculty/Staff Costs</t>
  </si>
  <si>
    <t>Total Expenses</t>
  </si>
  <si>
    <t>Net</t>
  </si>
  <si>
    <t>$/SCH for Intercollege teaching</t>
  </si>
  <si>
    <t>Other Direct Expenses</t>
  </si>
  <si>
    <t>Space Costs</t>
  </si>
  <si>
    <t>Cost Pools Indirect Costs</t>
  </si>
  <si>
    <t>Guideline: 85% of I/S Tuition rate</t>
  </si>
  <si>
    <t>Other Income</t>
  </si>
  <si>
    <t>$/FTE</t>
  </si>
  <si>
    <t>Algorithm 7a &amp; 7f</t>
  </si>
  <si>
    <t>Number of I/S Grad SCH</t>
  </si>
  <si>
    <t>Number of O/S Grad SCH</t>
  </si>
  <si>
    <t>I/S Grad Student Tuition/sch</t>
  </si>
  <si>
    <t>Grad Students in your RC</t>
  </si>
  <si>
    <t>Grad Students outside your RC</t>
  </si>
  <si>
    <t># of SCH's taken by outside students</t>
  </si>
  <si>
    <t>InterCollege Teaching Revenue</t>
  </si>
  <si>
    <t>Guideline: Dependent on program if variable tuition request in place</t>
  </si>
  <si>
    <t xml:space="preserve"> O/S Grad Student/SCH</t>
  </si>
  <si>
    <t>Non-Degree tuition</t>
  </si>
  <si>
    <t># of faculty FTE's</t>
  </si>
  <si>
    <t>$/GTA Stipend</t>
  </si>
  <si>
    <t># of GTA Stipends</t>
  </si>
  <si>
    <t>Guideline: Dependent on College and Level (MS vs PhD)</t>
  </si>
  <si>
    <t>Guideline: you only count your students once so use percent of student's effort is this ocurse</t>
  </si>
  <si>
    <t xml:space="preserve">$/UGStudent FTE </t>
  </si>
  <si>
    <t>$/(GRAD FTE/5)</t>
  </si>
  <si>
    <t>GRAD FTE</t>
  </si>
  <si>
    <t xml:space="preserve">Guideline: UG FTE is 30 SCH; </t>
  </si>
  <si>
    <t>UG/ND Student FTE</t>
  </si>
  <si>
    <t>Guideline: GRAD FTE is 24 SCH</t>
  </si>
  <si>
    <t>ND SCH's</t>
  </si>
  <si>
    <t>Guideline:  FY19 numbers indicate this is ~$590/SCH.</t>
  </si>
  <si>
    <t>Guideline: (only count once so figure what percentagae of the major student is this course)</t>
  </si>
  <si>
    <t>Uses FY20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</si>
</sst>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165" fontId="3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165" fontId="3" fillId="0" borderId="0" xfId="1" applyNumberFormat="1" applyFont="1"/>
    <xf numFmtId="165" fontId="3" fillId="0" borderId="1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165" fontId="2" fillId="0" borderId="0" xfId="0" applyNumberFormat="1" applyFont="1" applyAlignment="1">
      <alignment horizontal="left" indent="2"/>
    </xf>
    <xf numFmtId="165" fontId="2" fillId="3" borderId="0" xfId="0" applyNumberFormat="1" applyFont="1" applyFill="1"/>
    <xf numFmtId="0" fontId="2" fillId="3" borderId="0" xfId="0" applyFont="1" applyFill="1"/>
    <xf numFmtId="9" fontId="2" fillId="3" borderId="0" xfId="0" applyNumberFormat="1" applyFont="1" applyFill="1"/>
    <xf numFmtId="166" fontId="2" fillId="3" borderId="0" xfId="2" applyNumberFormat="1" applyFont="1" applyFill="1"/>
    <xf numFmtId="9" fontId="2" fillId="3" borderId="0" xfId="2" applyFont="1" applyFill="1" applyAlignment="1">
      <alignment horizontal="center"/>
    </xf>
    <xf numFmtId="0" fontId="6" fillId="0" borderId="0" xfId="0" applyFont="1"/>
    <xf numFmtId="0" fontId="2" fillId="4" borderId="0" xfId="0" applyFont="1" applyFill="1"/>
    <xf numFmtId="0" fontId="7" fillId="0" borderId="0" xfId="0" applyFont="1"/>
    <xf numFmtId="0" fontId="7" fillId="0" borderId="0" xfId="0" applyFont="1" applyAlignment="1">
      <alignment horizontal="left" indent="2"/>
    </xf>
    <xf numFmtId="0" fontId="8" fillId="0" borderId="0" xfId="0" applyFont="1"/>
    <xf numFmtId="0" fontId="7" fillId="4" borderId="0" xfId="0" applyNumberFormat="1" applyFont="1" applyFill="1"/>
    <xf numFmtId="0" fontId="7" fillId="4" borderId="0" xfId="1" applyNumberFormat="1" applyFont="1" applyFill="1"/>
    <xf numFmtId="164" fontId="2" fillId="3" borderId="0" xfId="0" applyNumberFormat="1" applyFont="1" applyFill="1"/>
    <xf numFmtId="164" fontId="2" fillId="3" borderId="0" xfId="3" applyNumberFormat="1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workbookViewId="0">
      <pane xSplit="2" ySplit="1" topLeftCell="C2" activePane="bottomRight" state="frozenSplit"/>
      <selection pane="topRight" activeCell="B1" sqref="B1"/>
      <selection pane="bottomLeft" activeCell="A3" sqref="A3"/>
      <selection pane="bottomRight" activeCell="G62" sqref="G62"/>
    </sheetView>
  </sheetViews>
  <sheetFormatPr defaultRowHeight="12.75" x14ac:dyDescent="0.2"/>
  <cols>
    <col min="1" max="1" width="27.28515625" style="1" customWidth="1"/>
    <col min="2" max="2" width="6.85546875" style="1" customWidth="1"/>
    <col min="3" max="3" width="17.42578125" style="1" customWidth="1"/>
    <col min="4" max="16384" width="9.140625" style="1"/>
  </cols>
  <sheetData>
    <row r="1" spans="1:4" ht="15.75" x14ac:dyDescent="0.25">
      <c r="A1" s="14" t="s">
        <v>2</v>
      </c>
      <c r="C1" s="9"/>
      <c r="D1" s="1" t="s">
        <v>62</v>
      </c>
    </row>
    <row r="2" spans="1:4" x14ac:dyDescent="0.2">
      <c r="A2" s="15" t="s">
        <v>1</v>
      </c>
      <c r="C2" s="2"/>
    </row>
    <row r="3" spans="1:4" x14ac:dyDescent="0.2">
      <c r="A3" s="15" t="s">
        <v>0</v>
      </c>
      <c r="C3" s="5">
        <v>551</v>
      </c>
    </row>
    <row r="4" spans="1:4" x14ac:dyDescent="0.2">
      <c r="A4" s="16" t="s">
        <v>4</v>
      </c>
      <c r="B4" s="10"/>
      <c r="C4" s="6">
        <f>C2*C3</f>
        <v>0</v>
      </c>
    </row>
    <row r="5" spans="1:4" ht="5.25" customHeight="1" x14ac:dyDescent="0.2">
      <c r="A5" s="15"/>
    </row>
    <row r="6" spans="1:4" x14ac:dyDescent="0.2">
      <c r="A6" s="15" t="s">
        <v>5</v>
      </c>
      <c r="C6" s="2"/>
    </row>
    <row r="7" spans="1:4" x14ac:dyDescent="0.2">
      <c r="A7" s="15" t="s">
        <v>7</v>
      </c>
      <c r="C7" s="5">
        <v>2949</v>
      </c>
      <c r="D7" s="1" t="s">
        <v>61</v>
      </c>
    </row>
    <row r="8" spans="1:4" x14ac:dyDescent="0.2">
      <c r="A8" s="16" t="s">
        <v>6</v>
      </c>
      <c r="B8" s="10"/>
      <c r="C8" s="6">
        <f>C6*C7</f>
        <v>0</v>
      </c>
    </row>
    <row r="9" spans="1:4" ht="7.5" customHeight="1" x14ac:dyDescent="0.2"/>
    <row r="10" spans="1:4" ht="15.75" x14ac:dyDescent="0.25">
      <c r="A10" s="14" t="s">
        <v>3</v>
      </c>
      <c r="B10" s="8"/>
      <c r="C10" s="9"/>
    </row>
    <row r="11" spans="1:4" ht="15.75" x14ac:dyDescent="0.25">
      <c r="A11" s="27" t="s">
        <v>41</v>
      </c>
      <c r="B11" s="8"/>
      <c r="C11" s="9"/>
    </row>
    <row r="12" spans="1:4" x14ac:dyDescent="0.2">
      <c r="A12" s="15" t="s">
        <v>38</v>
      </c>
      <c r="C12" s="2"/>
    </row>
    <row r="13" spans="1:4" x14ac:dyDescent="0.2">
      <c r="A13" s="15" t="s">
        <v>39</v>
      </c>
      <c r="C13" s="2"/>
    </row>
    <row r="14" spans="1:4" x14ac:dyDescent="0.2">
      <c r="A14" s="15" t="s">
        <v>40</v>
      </c>
      <c r="C14" s="5">
        <v>683</v>
      </c>
    </row>
    <row r="15" spans="1:4" x14ac:dyDescent="0.2">
      <c r="A15" s="15" t="s">
        <v>46</v>
      </c>
      <c r="C15" s="5">
        <v>1720</v>
      </c>
      <c r="D15" s="1" t="s">
        <v>45</v>
      </c>
    </row>
    <row r="16" spans="1:4" x14ac:dyDescent="0.2">
      <c r="A16" s="16" t="s">
        <v>8</v>
      </c>
      <c r="B16" s="10"/>
      <c r="C16" s="6">
        <f t="shared" ref="C16" si="0">C13*C15+C12*C14</f>
        <v>0</v>
      </c>
    </row>
    <row r="17" spans="1:4" ht="2.25" customHeight="1" x14ac:dyDescent="0.2">
      <c r="A17" s="15"/>
    </row>
    <row r="18" spans="1:4" ht="14.25" customHeight="1" x14ac:dyDescent="0.25">
      <c r="A18" s="27" t="s">
        <v>42</v>
      </c>
    </row>
    <row r="19" spans="1:4" ht="14.25" customHeight="1" x14ac:dyDescent="0.2">
      <c r="A19" s="15" t="s">
        <v>43</v>
      </c>
      <c r="C19" s="2"/>
    </row>
    <row r="20" spans="1:4" x14ac:dyDescent="0.2">
      <c r="A20" s="15" t="s">
        <v>30</v>
      </c>
      <c r="C20" s="5">
        <f>C14*0.85</f>
        <v>580.54999999999995</v>
      </c>
      <c r="D20" s="1" t="s">
        <v>34</v>
      </c>
    </row>
    <row r="21" spans="1:4" x14ac:dyDescent="0.2">
      <c r="A21" s="16" t="s">
        <v>44</v>
      </c>
      <c r="B21" s="10"/>
      <c r="C21" s="6">
        <f>C19*C20</f>
        <v>0</v>
      </c>
    </row>
    <row r="22" spans="1:4" ht="8.25" customHeight="1" x14ac:dyDescent="0.2"/>
    <row r="23" spans="1:4" ht="15.75" x14ac:dyDescent="0.25">
      <c r="A23" s="14" t="s">
        <v>47</v>
      </c>
      <c r="B23" s="8"/>
      <c r="C23" s="9"/>
    </row>
    <row r="24" spans="1:4" x14ac:dyDescent="0.2">
      <c r="A24" s="15" t="s">
        <v>59</v>
      </c>
      <c r="C24" s="2"/>
    </row>
    <row r="25" spans="1:4" x14ac:dyDescent="0.2">
      <c r="A25" s="15" t="s">
        <v>0</v>
      </c>
      <c r="C25" s="5">
        <v>590</v>
      </c>
      <c r="D25" s="1" t="s">
        <v>60</v>
      </c>
    </row>
    <row r="26" spans="1:4" x14ac:dyDescent="0.2">
      <c r="A26" s="16" t="s">
        <v>10</v>
      </c>
      <c r="B26" s="10"/>
      <c r="C26" s="6">
        <f>C24*C25</f>
        <v>0</v>
      </c>
    </row>
    <row r="27" spans="1:4" ht="10.5" customHeight="1" x14ac:dyDescent="0.2">
      <c r="A27" s="16"/>
      <c r="B27" s="10"/>
      <c r="C27" s="6"/>
    </row>
    <row r="28" spans="1:4" ht="15.75" x14ac:dyDescent="0.25">
      <c r="A28" s="14" t="s">
        <v>35</v>
      </c>
      <c r="B28" s="10"/>
      <c r="C28" s="5"/>
    </row>
    <row r="29" spans="1:4" ht="3.75" customHeight="1" x14ac:dyDescent="0.2"/>
    <row r="30" spans="1:4" ht="16.5" thickBot="1" x14ac:dyDescent="0.3">
      <c r="A30" s="14" t="s">
        <v>9</v>
      </c>
      <c r="B30" s="7"/>
      <c r="C30" s="12">
        <f>C4+C8+C16+C21+C26+C28</f>
        <v>0</v>
      </c>
    </row>
    <row r="31" spans="1:4" ht="13.5" thickTop="1" x14ac:dyDescent="0.2"/>
    <row r="32" spans="1:4" ht="15.75" x14ac:dyDescent="0.25">
      <c r="A32" s="14" t="s">
        <v>11</v>
      </c>
      <c r="B32" s="7"/>
      <c r="C32" s="3"/>
    </row>
    <row r="33" spans="1:4" x14ac:dyDescent="0.2">
      <c r="A33" s="15" t="s">
        <v>48</v>
      </c>
      <c r="C33" s="19"/>
    </row>
    <row r="34" spans="1:4" x14ac:dyDescent="0.2">
      <c r="A34" s="15" t="s">
        <v>12</v>
      </c>
      <c r="C34" s="18"/>
    </row>
    <row r="35" spans="1:4" x14ac:dyDescent="0.2">
      <c r="A35" s="15" t="s">
        <v>14</v>
      </c>
      <c r="C35" s="20">
        <v>0.46</v>
      </c>
    </row>
    <row r="36" spans="1:4" x14ac:dyDescent="0.2">
      <c r="A36" s="16" t="s">
        <v>13</v>
      </c>
      <c r="B36" s="10"/>
      <c r="C36" s="11">
        <f>C33*C34*(1+C35)</f>
        <v>0</v>
      </c>
    </row>
    <row r="37" spans="1:4" x14ac:dyDescent="0.2">
      <c r="A37" s="15"/>
    </row>
    <row r="38" spans="1:4" x14ac:dyDescent="0.2">
      <c r="A38" s="15" t="s">
        <v>49</v>
      </c>
      <c r="C38" s="31"/>
      <c r="D38" s="1" t="s">
        <v>51</v>
      </c>
    </row>
    <row r="39" spans="1:4" x14ac:dyDescent="0.2">
      <c r="A39" s="15" t="s">
        <v>50</v>
      </c>
      <c r="C39" s="19"/>
    </row>
    <row r="40" spans="1:4" x14ac:dyDescent="0.2">
      <c r="A40" s="15" t="s">
        <v>14</v>
      </c>
      <c r="C40" s="21">
        <v>8.5000000000000006E-2</v>
      </c>
    </row>
    <row r="41" spans="1:4" x14ac:dyDescent="0.2">
      <c r="A41" s="16" t="s">
        <v>20</v>
      </c>
      <c r="B41" s="10"/>
      <c r="C41" s="11">
        <f>C38*C39*(1+C40)</f>
        <v>0</v>
      </c>
    </row>
    <row r="43" spans="1:4" ht="15.75" x14ac:dyDescent="0.25">
      <c r="A43" s="14" t="s">
        <v>31</v>
      </c>
    </row>
    <row r="44" spans="1:4" x14ac:dyDescent="0.2">
      <c r="A44" s="15" t="s">
        <v>18</v>
      </c>
      <c r="C44" s="18">
        <v>0</v>
      </c>
    </row>
    <row r="45" spans="1:4" x14ac:dyDescent="0.2">
      <c r="A45" s="15" t="s">
        <v>19</v>
      </c>
      <c r="C45" s="18">
        <v>0</v>
      </c>
    </row>
    <row r="46" spans="1:4" x14ac:dyDescent="0.2">
      <c r="A46" s="16" t="s">
        <v>21</v>
      </c>
      <c r="B46" s="10"/>
      <c r="C46" s="6">
        <f>C44+C45</f>
        <v>0</v>
      </c>
    </row>
    <row r="48" spans="1:4" ht="15.75" x14ac:dyDescent="0.25">
      <c r="A48" s="14" t="s">
        <v>32</v>
      </c>
      <c r="B48" s="7"/>
    </row>
    <row r="49" spans="1:4" x14ac:dyDescent="0.2">
      <c r="A49" s="15" t="s">
        <v>16</v>
      </c>
      <c r="C49" s="19"/>
    </row>
    <row r="50" spans="1:4" x14ac:dyDescent="0.2">
      <c r="A50" s="17" t="s">
        <v>15</v>
      </c>
      <c r="B50" s="4"/>
      <c r="C50" s="18">
        <v>38.07</v>
      </c>
    </row>
    <row r="51" spans="1:4" x14ac:dyDescent="0.2">
      <c r="A51" s="16" t="s">
        <v>17</v>
      </c>
      <c r="B51" s="10"/>
      <c r="C51" s="11">
        <f>C50*C49</f>
        <v>0</v>
      </c>
    </row>
    <row r="53" spans="1:4" ht="15.75" x14ac:dyDescent="0.25">
      <c r="A53" s="14" t="s">
        <v>33</v>
      </c>
      <c r="B53" s="13" t="s">
        <v>22</v>
      </c>
    </row>
    <row r="54" spans="1:4" x14ac:dyDescent="0.2">
      <c r="A54" s="15" t="s">
        <v>37</v>
      </c>
      <c r="B54" s="22">
        <v>0.17899999999999999</v>
      </c>
      <c r="C54" s="11">
        <f>(C36+C41+C46)*$B$54</f>
        <v>0</v>
      </c>
      <c r="D54" s="25"/>
    </row>
    <row r="55" spans="1:4" ht="6.75" customHeight="1" x14ac:dyDescent="0.2">
      <c r="A55" s="15"/>
    </row>
    <row r="56" spans="1:4" x14ac:dyDescent="0.2">
      <c r="A56" s="15" t="s">
        <v>25</v>
      </c>
      <c r="C56" s="28"/>
      <c r="D56" s="1" t="s">
        <v>52</v>
      </c>
    </row>
    <row r="57" spans="1:4" x14ac:dyDescent="0.2">
      <c r="A57" s="15" t="s">
        <v>57</v>
      </c>
      <c r="D57" s="1" t="s">
        <v>56</v>
      </c>
    </row>
    <row r="58" spans="1:4" x14ac:dyDescent="0.2">
      <c r="A58" s="15" t="s">
        <v>55</v>
      </c>
      <c r="C58" s="29"/>
      <c r="D58" s="1" t="s">
        <v>58</v>
      </c>
    </row>
    <row r="59" spans="1:4" x14ac:dyDescent="0.2">
      <c r="A59" s="15" t="s">
        <v>26</v>
      </c>
      <c r="C59" s="18">
        <v>1520</v>
      </c>
      <c r="D59" s="25"/>
    </row>
    <row r="60" spans="1:4" x14ac:dyDescent="0.2">
      <c r="A60" s="15" t="s">
        <v>53</v>
      </c>
      <c r="C60" s="18">
        <v>5271</v>
      </c>
      <c r="D60" s="25"/>
    </row>
    <row r="61" spans="1:4" x14ac:dyDescent="0.2">
      <c r="A61" s="15" t="s">
        <v>54</v>
      </c>
      <c r="C61" s="30">
        <f>C60/5</f>
        <v>1054.2</v>
      </c>
      <c r="D61" s="25"/>
    </row>
    <row r="62" spans="1:4" x14ac:dyDescent="0.2">
      <c r="A62" s="16" t="s">
        <v>24</v>
      </c>
      <c r="C62" s="6">
        <f>C56*C59+C57*C60+C58*C61</f>
        <v>0</v>
      </c>
      <c r="D62" s="23"/>
    </row>
    <row r="63" spans="1:4" ht="6.75" customHeight="1" x14ac:dyDescent="0.2">
      <c r="A63" s="15"/>
      <c r="D63" s="23"/>
    </row>
    <row r="64" spans="1:4" x14ac:dyDescent="0.2">
      <c r="A64" s="15" t="s">
        <v>23</v>
      </c>
      <c r="C64" s="24"/>
      <c r="D64" s="25"/>
    </row>
    <row r="65" spans="1:4" x14ac:dyDescent="0.2">
      <c r="A65" s="26" t="s">
        <v>36</v>
      </c>
      <c r="C65" s="18">
        <v>9191</v>
      </c>
      <c r="D65" s="25"/>
    </row>
    <row r="66" spans="1:4" x14ac:dyDescent="0.2">
      <c r="A66" s="10" t="s">
        <v>27</v>
      </c>
      <c r="C66" s="11">
        <f>C64*C65</f>
        <v>0</v>
      </c>
    </row>
    <row r="67" spans="1:4" ht="3" customHeight="1" x14ac:dyDescent="0.2"/>
    <row r="68" spans="1:4" ht="13.5" thickBot="1" x14ac:dyDescent="0.25">
      <c r="A68" s="7" t="s">
        <v>28</v>
      </c>
      <c r="C68" s="12">
        <f>C36+C41+C46+C51+C54+C62+C66</f>
        <v>0</v>
      </c>
    </row>
    <row r="69" spans="1:4" ht="6.75" customHeight="1" thickTop="1" x14ac:dyDescent="0.2"/>
    <row r="70" spans="1:4" ht="13.5" thickBot="1" x14ac:dyDescent="0.25">
      <c r="A70" s="7" t="s">
        <v>29</v>
      </c>
      <c r="C70" s="12">
        <f>C30-C68</f>
        <v>0</v>
      </c>
    </row>
    <row r="71" spans="1:4" ht="13.5" thickTop="1" x14ac:dyDescent="0.2"/>
  </sheetData>
  <pageMargins left="0.7" right="0.7" top="0.75" bottom="0.75" header="0.3" footer="0.3"/>
  <pageSetup scale="87" orientation="portrait" r:id="rId1"/>
  <headerFooter>
    <oddFooter>&amp;L&amp;10&amp;D&amp;R&amp;10&amp;Z&amp;F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29B084E7A5F47B84A9D71D9BB5134" ma:contentTypeVersion="0" ma:contentTypeDescription="Create a new document." ma:contentTypeScope="" ma:versionID="4a9cbce4b8ee563608830674f9c565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823488-64F8-4A58-BB27-888E1F609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054F77-B518-474B-B1E6-B5B6967C1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20FE35-DF46-47B8-B6C8-E21D40F2A9F3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Net Revenue</vt:lpstr>
      <vt:lpstr>'Course Net Revenue'!Print_Area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Citarella</dc:creator>
  <cp:lastModifiedBy>Bradstreet, Haley A</cp:lastModifiedBy>
  <cp:lastPrinted>2014-09-10T20:01:01Z</cp:lastPrinted>
  <dcterms:created xsi:type="dcterms:W3CDTF">2013-04-04T20:58:31Z</dcterms:created>
  <dcterms:modified xsi:type="dcterms:W3CDTF">2019-04-10T13:23:29Z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0x010100E9329B084E7A5F47B84A9D71D9BB5134</vt:lpwstr>
  </property>
</Properties>
</file>