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0 draft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Unit'!$A$1:$P$111</definedName>
    <definedName name="_xlnm.Print_Area" localSheetId="0">Summary!$A$1:$O$17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M16" i="7" l="1"/>
  <c r="L16" i="7"/>
  <c r="K16" i="7"/>
  <c r="J16" i="7"/>
  <c r="I16" i="7"/>
  <c r="H16" i="7"/>
  <c r="G16" i="7"/>
  <c r="F16" i="7"/>
  <c r="E16" i="7"/>
  <c r="D16" i="7"/>
  <c r="C16" i="7"/>
  <c r="B16" i="7"/>
  <c r="P109" i="6"/>
  <c r="O109" i="6"/>
  <c r="P108" i="6"/>
  <c r="O108" i="6"/>
  <c r="P107" i="6"/>
  <c r="O107" i="6"/>
  <c r="P106" i="6"/>
  <c r="O106" i="6"/>
  <c r="P105" i="6"/>
  <c r="O105" i="6"/>
  <c r="P104" i="6"/>
  <c r="O104" i="6"/>
  <c r="P103" i="6"/>
  <c r="O103" i="6"/>
  <c r="P102" i="6"/>
  <c r="O102" i="6"/>
  <c r="P101" i="6"/>
  <c r="O101" i="6"/>
  <c r="P100" i="6"/>
  <c r="O100" i="6"/>
  <c r="P99" i="6"/>
  <c r="O99" i="6"/>
  <c r="P98" i="6"/>
  <c r="O98" i="6"/>
  <c r="P97" i="6"/>
  <c r="O97" i="6"/>
  <c r="P96" i="6"/>
  <c r="O96" i="6"/>
  <c r="P95" i="6"/>
  <c r="O95" i="6"/>
  <c r="P94" i="6"/>
  <c r="O94" i="6"/>
  <c r="P93" i="6"/>
  <c r="O93" i="6"/>
  <c r="P92" i="6"/>
  <c r="O92" i="6"/>
  <c r="P91" i="6"/>
  <c r="O91" i="6"/>
  <c r="P90" i="6"/>
  <c r="O90" i="6"/>
  <c r="P89" i="6"/>
  <c r="O89" i="6"/>
  <c r="P88" i="6"/>
  <c r="O88" i="6"/>
  <c r="P87" i="6"/>
  <c r="O87" i="6"/>
  <c r="P86" i="6"/>
  <c r="O86" i="6"/>
  <c r="P85" i="6"/>
  <c r="O85" i="6"/>
  <c r="P84" i="6"/>
  <c r="O84" i="6"/>
  <c r="P83" i="6"/>
  <c r="O83" i="6"/>
  <c r="P82" i="6"/>
  <c r="O82" i="6"/>
  <c r="P81" i="6"/>
  <c r="O81" i="6"/>
  <c r="P80" i="6"/>
  <c r="O80" i="6"/>
  <c r="P79" i="6"/>
  <c r="O79" i="6"/>
  <c r="P78" i="6"/>
  <c r="O78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4" i="6"/>
  <c r="O44" i="6"/>
  <c r="P43" i="6"/>
  <c r="O43" i="6"/>
  <c r="P42" i="6"/>
  <c r="O42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31" i="6"/>
  <c r="O31" i="6"/>
  <c r="P30" i="6"/>
  <c r="O30" i="6"/>
  <c r="P29" i="6"/>
  <c r="O29" i="6"/>
  <c r="P28" i="6"/>
  <c r="O28" i="6"/>
  <c r="P27" i="6"/>
  <c r="O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10" i="6"/>
  <c r="O10" i="6"/>
  <c r="P9" i="6"/>
  <c r="O9" i="6"/>
  <c r="P8" i="6"/>
  <c r="O8" i="6"/>
  <c r="P7" i="6"/>
  <c r="O7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D109" i="6"/>
  <c r="E109" i="6"/>
  <c r="F109" i="6"/>
  <c r="G109" i="6"/>
  <c r="H109" i="6"/>
  <c r="I109" i="6"/>
  <c r="J109" i="6"/>
  <c r="K109" i="6"/>
  <c r="L109" i="6"/>
  <c r="M109" i="6"/>
  <c r="N109" i="6"/>
  <c r="D101" i="6"/>
  <c r="E101" i="6"/>
  <c r="F101" i="6"/>
  <c r="G101" i="6"/>
  <c r="H101" i="6"/>
  <c r="I101" i="6"/>
  <c r="J101" i="6"/>
  <c r="K101" i="6"/>
  <c r="L101" i="6"/>
  <c r="M101" i="6"/>
  <c r="N101" i="6"/>
  <c r="D95" i="6"/>
  <c r="E95" i="6"/>
  <c r="F95" i="6"/>
  <c r="G95" i="6"/>
  <c r="H95" i="6"/>
  <c r="I95" i="6"/>
  <c r="J95" i="6"/>
  <c r="K95" i="6"/>
  <c r="L95" i="6"/>
  <c r="M95" i="6"/>
  <c r="N95" i="6"/>
  <c r="D92" i="6"/>
  <c r="E92" i="6"/>
  <c r="F92" i="6"/>
  <c r="G92" i="6"/>
  <c r="H92" i="6"/>
  <c r="I92" i="6"/>
  <c r="J92" i="6"/>
  <c r="K92" i="6"/>
  <c r="L92" i="6"/>
  <c r="M92" i="6"/>
  <c r="N92" i="6"/>
  <c r="D89" i="6"/>
  <c r="E89" i="6"/>
  <c r="F89" i="6"/>
  <c r="G89" i="6"/>
  <c r="H89" i="6"/>
  <c r="I89" i="6"/>
  <c r="J89" i="6"/>
  <c r="K89" i="6"/>
  <c r="L89" i="6"/>
  <c r="M89" i="6"/>
  <c r="N89" i="6"/>
  <c r="D44" i="6"/>
  <c r="E44" i="6"/>
  <c r="F44" i="6"/>
  <c r="G44" i="6"/>
  <c r="H44" i="6"/>
  <c r="I44" i="6"/>
  <c r="J44" i="6"/>
  <c r="K44" i="6"/>
  <c r="L44" i="6"/>
  <c r="M44" i="6"/>
  <c r="N44" i="6"/>
  <c r="D34" i="6"/>
  <c r="E34" i="6"/>
  <c r="F34" i="6"/>
  <c r="G34" i="6"/>
  <c r="H34" i="6"/>
  <c r="I34" i="6"/>
  <c r="J34" i="6"/>
  <c r="K34" i="6"/>
  <c r="L34" i="6"/>
  <c r="M34" i="6"/>
  <c r="N34" i="6"/>
  <c r="D31" i="6"/>
  <c r="E31" i="6"/>
  <c r="F31" i="6"/>
  <c r="G31" i="6"/>
  <c r="H31" i="6"/>
  <c r="I31" i="6"/>
  <c r="J31" i="6"/>
  <c r="K31" i="6"/>
  <c r="L31" i="6"/>
  <c r="M31" i="6"/>
  <c r="N31" i="6"/>
  <c r="K20" i="6"/>
  <c r="L20" i="6"/>
  <c r="M20" i="6"/>
  <c r="N20" i="6"/>
  <c r="D20" i="6"/>
  <c r="E20" i="6"/>
  <c r="F20" i="6"/>
  <c r="G20" i="6"/>
  <c r="H20" i="6"/>
  <c r="I20" i="6"/>
  <c r="J20" i="6"/>
  <c r="P6" i="6"/>
  <c r="O6" i="6"/>
  <c r="N16" i="7" l="1"/>
  <c r="O16" i="7"/>
  <c r="C89" i="6"/>
  <c r="C34" i="6"/>
  <c r="C109" i="6"/>
  <c r="C101" i="6"/>
  <c r="C95" i="6"/>
  <c r="C92" i="6"/>
  <c r="C44" i="6"/>
  <c r="C31" i="6"/>
  <c r="C20" i="6"/>
  <c r="N97" i="6" l="1"/>
  <c r="M97" i="6"/>
  <c r="L97" i="6"/>
  <c r="K97" i="6"/>
  <c r="J97" i="6"/>
  <c r="I97" i="6"/>
  <c r="H97" i="6"/>
  <c r="G97" i="6"/>
  <c r="F97" i="6"/>
  <c r="E97" i="6"/>
  <c r="D97" i="6"/>
  <c r="C97" i="6" l="1"/>
  <c r="C111" i="6" s="1"/>
</calcChain>
</file>

<file path=xl/sharedStrings.xml><?xml version="1.0" encoding="utf-8"?>
<sst xmlns="http://schemas.openxmlformats.org/spreadsheetml/2006/main" count="183" uniqueCount="127">
  <si>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</si>
  <si>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</si>
  <si>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</si>
  <si>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</si>
  <si>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</si>
  <si>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</si>
  <si>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</si>
  <si>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</si>
  <si>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</si>
  <si>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</si>
  <si>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</si>
  <si>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</si>
  <si>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</si>
  <si>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</si>
  <si>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</si>
  <si>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</si>
  <si>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</si>
  <si>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</si>
  <si>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</si>
  <si>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</si>
  <si>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</si>
  <si>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</si>
  <si>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</si>
  <si>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</si>
  <si>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</si>
  <si>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</si>
  <si>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</si>
  <si>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School of Engineering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</si>
  <si>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</si>
  <si>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</si>
  <si>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</si>
  <si>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</si>
  <si>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</si>
  <si>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</si>
  <si>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</si>
  <si>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</si>
  <si>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</si>
  <si>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</si>
  <si>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</si>
  <si>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</si>
  <si>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</si>
  <si>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</si>
  <si>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</si>
  <si>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</si>
  <si>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</si>
  <si>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</si>
  <si>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</si>
  <si>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</si>
  <si>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</si>
  <si>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</si>
  <si>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</si>
  <si>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</si>
  <si>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Medicine</t>
  </si>
  <si>
    <t>Academic Success Prg</t>
  </si>
  <si>
    <t>Gund Institute RSENR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</si>
  <si>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</si>
  <si>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</si>
  <si>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</si>
  <si>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</si>
  <si>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</si>
  <si>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</si>
  <si>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</si>
  <si>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</si>
  <si>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</si>
  <si>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</si>
  <si>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</si>
  <si>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</si>
  <si>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Geography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</si>
  <si>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</si>
  <si>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</si>
  <si>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</si>
  <si>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</si>
  <si>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</si>
  <si>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</si>
  <si>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</si>
  <si>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</si>
  <si>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</si>
  <si>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</si>
  <si>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</si>
  <si>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</si>
  <si>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</si>
  <si>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</si>
  <si>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</si>
  <si>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</si>
  <si>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</si>
  <si>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</si>
  <si>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ObGyn-Maternal Fetal</t>
  </si>
  <si>
    <t>Obstetrics Gynecology&amp;Reprod</t>
  </si>
  <si>
    <t>Ofc of Health Promo Research</t>
  </si>
  <si>
    <t>PathLabMed - Anatomic</t>
  </si>
  <si>
    <t>PathLabMed - General</t>
  </si>
  <si>
    <t>Pathology&amp;Laboratory Medicine</t>
  </si>
  <si>
    <t>Peds-Gastroenterology</t>
  </si>
  <si>
    <t>Peds-Neonatology</t>
  </si>
  <si>
    <t>Peds-Pulmonary</t>
  </si>
  <si>
    <t>Surg-Emergency Med</t>
  </si>
  <si>
    <t>Surg-Oncology</t>
  </si>
  <si>
    <t>Surg-Trauma</t>
  </si>
  <si>
    <t>Surg-Vascular</t>
  </si>
  <si>
    <t>Biomedical and Health Sci</t>
  </si>
  <si>
    <t>GROSSMAN SCHOOL OF BUSINESS</t>
  </si>
  <si>
    <t>Grossman School of Business</t>
  </si>
  <si>
    <t>Center for Health &amp; Wellbeing</t>
  </si>
  <si>
    <t>VT Advanced Computing Core</t>
  </si>
  <si>
    <t>OFFICE OF VICE PRESIDENT FOR RESEARCH</t>
  </si>
  <si>
    <t>Rubenstein Sch Env &amp; Nat Res</t>
  </si>
  <si>
    <t>GSM</t>
  </si>
  <si>
    <t>OVPR</t>
  </si>
  <si>
    <t>Ext - EFNEP</t>
  </si>
  <si>
    <t>Center for Rural Studies</t>
  </si>
  <si>
    <t>Religion</t>
  </si>
  <si>
    <t>Political Science</t>
  </si>
  <si>
    <t>Philosophy</t>
  </si>
  <si>
    <t>Interdisciplinary Research Grp</t>
  </si>
  <si>
    <t>Surg-Urology</t>
  </si>
  <si>
    <t>Med-Dermatology</t>
  </si>
  <si>
    <t>Med-Gastroenterology</t>
  </si>
  <si>
    <t>Radiology</t>
  </si>
  <si>
    <t>COM Admissions</t>
  </si>
  <si>
    <t>Transportation &amp; Parking Admn</t>
  </si>
  <si>
    <t>Controllers Office</t>
  </si>
  <si>
    <t>Student Financial Svcs Admin</t>
  </si>
  <si>
    <t>VPSA &amp; Dean of Students Ofc</t>
  </si>
  <si>
    <t xml:space="preserve">FY20 Sponsored Project Activity Report - Awards Received by Originating Sponsor Type by College/Unit                                                                </t>
  </si>
  <si>
    <t xml:space="preserve">FY20 Sponsored Project Activity Report - Awards Received by Originating Sponsor Type by College/Unit and Department                                                           </t>
  </si>
  <si>
    <t>Peds-Hematology Oncology</t>
  </si>
  <si>
    <t>Vermont Biomedical Research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</si>
</sst>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78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1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22" xfId="0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3" fontId="2" fillId="0" borderId="23" xfId="0" applyNumberFormat="1" applyFont="1" applyFill="1" applyBorder="1" applyAlignment="1">
      <alignment horizontal="right" vertical="center"/>
    </xf>
    <xf numFmtId="0" fontId="4" fillId="0" borderId="4" xfId="3" applyFont="1" applyFill="1" applyBorder="1" applyAlignment="1">
      <alignment horizontal="left" vertical="center" wrapText="1"/>
    </xf>
    <xf numFmtId="0" fontId="4" fillId="0" borderId="4" xfId="3" applyFont="1" applyFill="1" applyBorder="1" applyAlignment="1">
      <alignment horizontal="left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47090</xdr:colOff>
      <xdr:row>0</xdr:row>
      <xdr:rowOff>188381</xdr:rowOff>
    </xdr:from>
    <xdr:to>
      <xdr:col>0</xdr:col>
      <xdr:colOff>3103899</xdr:colOff>
      <xdr:row>2</xdr:row>
      <xdr:rowOff>78582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" y="188381"/>
          <a:ext cx="3056809" cy="556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tabSelected="1" zoomScaleNormal="100" workbookViewId="0">
      <selection activeCell="A4" sqref="A4:A5"/>
    </sheetView>
  </sheetViews>
  <sheetFormatPr defaultColWidth="19.42578125" defaultRowHeight="12.75" x14ac:dyDescent="0.2"/>
  <cols>
    <col min="1" max="1" width="59.85546875" style="2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15" width="12.7109375" style="2" customWidth="1"/>
    <col min="16" max="19" width="5.85546875" style="2" customWidth="1"/>
    <col min="20" max="16384" width="19.42578125" style="2"/>
  </cols>
  <sheetData>
    <row r="1" spans="1:15" ht="24" customHeight="1" x14ac:dyDescent="0.2"/>
    <row r="2" spans="1:15" ht="24" customHeight="1" x14ac:dyDescent="0.2">
      <c r="B2" s="15" t="s">
        <v>123</v>
      </c>
    </row>
    <row r="3" spans="1:15" s="3" customFormat="1" ht="24" customHeight="1" x14ac:dyDescent="0.2">
      <c r="A3" s="14"/>
      <c r="C3" s="16"/>
      <c r="D3" s="4"/>
      <c r="E3" s="17"/>
      <c r="F3" s="17"/>
      <c r="G3" s="17"/>
      <c r="H3" s="17"/>
      <c r="I3" s="17"/>
      <c r="J3" s="18"/>
      <c r="K3" s="18"/>
      <c r="L3" s="19"/>
      <c r="M3" s="18"/>
    </row>
    <row r="4" spans="1:15" s="10" customFormat="1" ht="20.100000000000001" customHeight="1" x14ac:dyDescent="0.2">
      <c r="A4" s="66" t="s">
        <v>23</v>
      </c>
      <c r="B4" s="68" t="s">
        <v>47</v>
      </c>
      <c r="C4" s="69"/>
      <c r="D4" s="68" t="s">
        <v>48</v>
      </c>
      <c r="E4" s="69"/>
      <c r="F4" s="64" t="s">
        <v>49</v>
      </c>
      <c r="G4" s="65"/>
      <c r="H4" s="64" t="s">
        <v>50</v>
      </c>
      <c r="I4" s="65"/>
      <c r="J4" s="64" t="s">
        <v>12</v>
      </c>
      <c r="K4" s="65"/>
      <c r="L4" s="64" t="s">
        <v>51</v>
      </c>
      <c r="M4" s="65"/>
      <c r="N4" s="22" t="s">
        <v>0</v>
      </c>
      <c r="O4" s="23"/>
    </row>
    <row r="5" spans="1:15" s="12" customFormat="1" ht="24.95" customHeight="1" x14ac:dyDescent="0.2">
      <c r="A5" s="67"/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  <c r="H5" s="11" t="s">
        <v>10</v>
      </c>
      <c r="I5" s="11" t="s">
        <v>11</v>
      </c>
      <c r="J5" s="11" t="s">
        <v>10</v>
      </c>
      <c r="K5" s="11" t="s">
        <v>11</v>
      </c>
      <c r="L5" s="11" t="s">
        <v>10</v>
      </c>
      <c r="M5" s="11" t="s">
        <v>11</v>
      </c>
      <c r="N5" s="11" t="s">
        <v>10</v>
      </c>
      <c r="O5" s="11" t="s">
        <v>11</v>
      </c>
    </row>
    <row r="6" spans="1:15" s="31" customFormat="1" ht="18" customHeight="1" x14ac:dyDescent="0.2">
      <c r="A6" s="62" t="s">
        <v>56</v>
      </c>
      <c r="B6" s="27">
        <v>86</v>
      </c>
      <c r="C6" s="27">
        <v>24009000.829999998</v>
      </c>
      <c r="D6" s="27">
        <v>13</v>
      </c>
      <c r="E6" s="27">
        <v>2823822</v>
      </c>
      <c r="F6" s="27">
        <v>0</v>
      </c>
      <c r="G6" s="27">
        <v>0</v>
      </c>
      <c r="H6" s="27">
        <v>5</v>
      </c>
      <c r="I6" s="27">
        <v>103257</v>
      </c>
      <c r="J6" s="27">
        <v>12</v>
      </c>
      <c r="K6" s="27">
        <v>1204575</v>
      </c>
      <c r="L6" s="27">
        <v>3</v>
      </c>
      <c r="M6" s="27">
        <v>51161</v>
      </c>
      <c r="N6" s="27">
        <v>119</v>
      </c>
      <c r="O6" s="27">
        <v>28191815.829999998</v>
      </c>
    </row>
    <row r="7" spans="1:15" s="31" customFormat="1" ht="18" customHeight="1" x14ac:dyDescent="0.2">
      <c r="A7" s="63" t="s">
        <v>17</v>
      </c>
      <c r="B7" s="27">
        <v>45</v>
      </c>
      <c r="C7" s="27">
        <v>6800238.3599999994</v>
      </c>
      <c r="D7" s="27">
        <v>2</v>
      </c>
      <c r="E7" s="27">
        <v>200000</v>
      </c>
      <c r="F7" s="27">
        <v>1</v>
      </c>
      <c r="G7" s="27">
        <v>8000</v>
      </c>
      <c r="H7" s="27">
        <v>0</v>
      </c>
      <c r="I7" s="27">
        <v>0</v>
      </c>
      <c r="J7" s="27">
        <v>10</v>
      </c>
      <c r="K7" s="27">
        <v>341046</v>
      </c>
      <c r="L7" s="27">
        <v>0</v>
      </c>
      <c r="M7" s="27">
        <v>0</v>
      </c>
      <c r="N7" s="27">
        <v>58</v>
      </c>
      <c r="O7" s="27">
        <v>7349284.3599999994</v>
      </c>
    </row>
    <row r="8" spans="1:15" s="31" customFormat="1" ht="18" customHeight="1" x14ac:dyDescent="0.2">
      <c r="A8" s="63" t="s">
        <v>18</v>
      </c>
      <c r="B8" s="27">
        <v>8</v>
      </c>
      <c r="C8" s="27">
        <v>1578736</v>
      </c>
      <c r="D8" s="27">
        <v>5</v>
      </c>
      <c r="E8" s="27">
        <v>1547564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13</v>
      </c>
      <c r="O8" s="27">
        <v>3126300</v>
      </c>
    </row>
    <row r="9" spans="1:15" s="31" customFormat="1" ht="18" customHeight="1" x14ac:dyDescent="0.2">
      <c r="A9" s="63" t="s">
        <v>20</v>
      </c>
      <c r="B9" s="27">
        <v>50</v>
      </c>
      <c r="C9" s="27">
        <v>9605030.2300000004</v>
      </c>
      <c r="D9" s="27">
        <v>4</v>
      </c>
      <c r="E9" s="27">
        <v>302518</v>
      </c>
      <c r="F9" s="27">
        <v>0</v>
      </c>
      <c r="G9" s="27">
        <v>0</v>
      </c>
      <c r="H9" s="27">
        <v>6</v>
      </c>
      <c r="I9" s="27">
        <v>602573.36</v>
      </c>
      <c r="J9" s="27">
        <v>7</v>
      </c>
      <c r="K9" s="27">
        <v>189136</v>
      </c>
      <c r="L9" s="27">
        <v>0</v>
      </c>
      <c r="M9" s="27">
        <v>0</v>
      </c>
      <c r="N9" s="27">
        <v>67</v>
      </c>
      <c r="O9" s="27">
        <v>10699257.59</v>
      </c>
    </row>
    <row r="10" spans="1:15" s="31" customFormat="1" ht="18" customHeight="1" x14ac:dyDescent="0.2">
      <c r="A10" s="63" t="s">
        <v>45</v>
      </c>
      <c r="B10" s="27">
        <v>242</v>
      </c>
      <c r="C10" s="27">
        <v>96596479.650000021</v>
      </c>
      <c r="D10" s="27">
        <v>7</v>
      </c>
      <c r="E10" s="27">
        <v>3255078.2199999997</v>
      </c>
      <c r="F10" s="27">
        <v>0</v>
      </c>
      <c r="G10" s="27">
        <v>0</v>
      </c>
      <c r="H10" s="27">
        <v>24</v>
      </c>
      <c r="I10" s="27">
        <v>2182599</v>
      </c>
      <c r="J10" s="27">
        <v>72</v>
      </c>
      <c r="K10" s="27">
        <v>3481144</v>
      </c>
      <c r="L10" s="27">
        <v>3</v>
      </c>
      <c r="M10" s="27">
        <v>8429</v>
      </c>
      <c r="N10" s="27">
        <v>348</v>
      </c>
      <c r="O10" s="27">
        <v>105523729.87000002</v>
      </c>
    </row>
    <row r="11" spans="1:15" s="31" customFormat="1" ht="18" customHeight="1" x14ac:dyDescent="0.2">
      <c r="A11" s="63" t="s">
        <v>19</v>
      </c>
      <c r="B11" s="27">
        <v>12</v>
      </c>
      <c r="C11" s="27">
        <v>1304007.8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312877</v>
      </c>
      <c r="L11" s="27">
        <v>0</v>
      </c>
      <c r="M11" s="27">
        <v>0</v>
      </c>
      <c r="N11" s="27">
        <v>13</v>
      </c>
      <c r="O11" s="27">
        <v>1616884.8</v>
      </c>
    </row>
    <row r="12" spans="1:15" s="31" customFormat="1" ht="18" customHeight="1" x14ac:dyDescent="0.2">
      <c r="A12" s="63" t="s">
        <v>55</v>
      </c>
      <c r="B12" s="27">
        <v>37</v>
      </c>
      <c r="C12" s="27">
        <v>7101228.1299999999</v>
      </c>
      <c r="D12" s="27">
        <v>4</v>
      </c>
      <c r="E12" s="27">
        <v>1056868</v>
      </c>
      <c r="F12" s="27">
        <v>0</v>
      </c>
      <c r="G12" s="27">
        <v>0</v>
      </c>
      <c r="H12" s="27">
        <v>0</v>
      </c>
      <c r="I12" s="27">
        <v>0</v>
      </c>
      <c r="J12" s="27">
        <v>6</v>
      </c>
      <c r="K12" s="27">
        <v>846552</v>
      </c>
      <c r="L12" s="27">
        <v>0</v>
      </c>
      <c r="M12" s="27">
        <v>0</v>
      </c>
      <c r="N12" s="27">
        <v>47</v>
      </c>
      <c r="O12" s="27">
        <v>9004648.129999999</v>
      </c>
    </row>
    <row r="13" spans="1:15" s="31" customFormat="1" ht="18" customHeight="1" x14ac:dyDescent="0.2">
      <c r="A13" s="63" t="s">
        <v>100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</row>
    <row r="14" spans="1:15" s="31" customFormat="1" ht="18" customHeight="1" x14ac:dyDescent="0.2">
      <c r="A14" s="63" t="s">
        <v>104</v>
      </c>
      <c r="B14" s="27">
        <v>3</v>
      </c>
      <c r="C14" s="27">
        <v>7614260</v>
      </c>
      <c r="D14" s="27">
        <v>1</v>
      </c>
      <c r="E14" s="27">
        <v>100000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4</v>
      </c>
      <c r="O14" s="27">
        <v>7714260</v>
      </c>
    </row>
    <row r="15" spans="1:15" s="31" customFormat="1" ht="18" customHeight="1" x14ac:dyDescent="0.2">
      <c r="A15" s="63" t="s">
        <v>30</v>
      </c>
      <c r="B15" s="27">
        <v>6</v>
      </c>
      <c r="C15" s="27">
        <v>8154382</v>
      </c>
      <c r="D15" s="27">
        <v>2</v>
      </c>
      <c r="E15" s="27">
        <v>41862</v>
      </c>
      <c r="F15" s="27">
        <v>0</v>
      </c>
      <c r="G15" s="27">
        <v>0</v>
      </c>
      <c r="H15" s="27">
        <v>0</v>
      </c>
      <c r="I15" s="27">
        <v>0</v>
      </c>
      <c r="J15" s="27">
        <v>1</v>
      </c>
      <c r="K15" s="27">
        <v>250000</v>
      </c>
      <c r="L15" s="27">
        <v>0</v>
      </c>
      <c r="M15" s="27">
        <v>0</v>
      </c>
      <c r="N15" s="27">
        <v>9</v>
      </c>
      <c r="O15" s="27">
        <v>8446244</v>
      </c>
    </row>
    <row r="16" spans="1:15" s="10" customFormat="1" ht="18" customHeight="1" x14ac:dyDescent="0.2">
      <c r="A16" s="21" t="s">
        <v>0</v>
      </c>
      <c r="B16" s="13">
        <f>SUM(B6:B15)</f>
        <v>489</v>
      </c>
      <c r="C16" s="13">
        <f>SUM(C6:C15)</f>
        <v>162763363.00000003</v>
      </c>
      <c r="D16" s="13">
        <f t="shared" ref="D16:I16" si="0">SUM(D6:D15)</f>
        <v>38</v>
      </c>
      <c r="E16" s="13">
        <f t="shared" si="0"/>
        <v>9327712.2199999988</v>
      </c>
      <c r="F16" s="13">
        <f t="shared" si="0"/>
        <v>1</v>
      </c>
      <c r="G16" s="13">
        <f t="shared" si="0"/>
        <v>8000</v>
      </c>
      <c r="H16" s="13">
        <f t="shared" si="0"/>
        <v>35</v>
      </c>
      <c r="I16" s="13">
        <f t="shared" si="0"/>
        <v>2888429.36</v>
      </c>
      <c r="J16" s="13">
        <f>SUM(J6:J15)</f>
        <v>109</v>
      </c>
      <c r="K16" s="13">
        <f>SUM(K6:K15)</f>
        <v>6625330</v>
      </c>
      <c r="L16" s="13">
        <f>SUM(L6:L15)</f>
        <v>6</v>
      </c>
      <c r="M16" s="13">
        <f>SUM(M6:M15)</f>
        <v>59590</v>
      </c>
      <c r="N16" s="13">
        <f t="shared" ref="N16" si="1">B16+D16+F16+H16+J16+L16</f>
        <v>678</v>
      </c>
      <c r="O16" s="13">
        <f t="shared" ref="O16" si="2">C16+E16+G16+I16+K16+M16</f>
        <v>181672424.58000004</v>
      </c>
    </row>
  </sheetData>
  <sortState ref="A22:Z41">
    <sortCondition ref="B22:B41"/>
  </sortState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showGridLines="0" zoomScaleNormal="100" workbookViewId="0">
      <selection activeCell="A4" sqref="A4:A5"/>
    </sheetView>
  </sheetViews>
  <sheetFormatPr defaultColWidth="19.42578125" defaultRowHeight="12.75" x14ac:dyDescent="0.2"/>
  <cols>
    <col min="1" max="1" width="54.28515625" style="28" bestFit="1" customWidth="1"/>
    <col min="2" max="2" width="36.5703125" style="29" bestFit="1" customWidth="1"/>
    <col min="3" max="3" width="12.7109375" style="52" customWidth="1"/>
    <col min="4" max="4" width="12.7109375" style="53" customWidth="1"/>
    <col min="5" max="6" width="12.7109375" style="52" customWidth="1"/>
    <col min="7" max="7" width="12.7109375" style="54" customWidth="1"/>
    <col min="8" max="8" width="12.7109375" style="55" customWidth="1"/>
    <col min="9" max="9" width="12.7109375" style="56" customWidth="1"/>
    <col min="10" max="10" width="12.7109375" style="55" customWidth="1"/>
    <col min="11" max="14" width="12.7109375" style="54" customWidth="1"/>
    <col min="15" max="15" width="12.7109375" style="52" customWidth="1"/>
    <col min="16" max="16" width="12.7109375" style="57" customWidth="1"/>
    <col min="17" max="18" width="10.7109375" style="31" customWidth="1"/>
    <col min="19" max="16384" width="19.42578125" style="31"/>
  </cols>
  <sheetData>
    <row r="1" spans="1:16" ht="26.25" customHeight="1" x14ac:dyDescent="0.2">
      <c r="B1" s="15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6.25" customHeight="1" x14ac:dyDescent="0.2">
      <c r="B2" s="70" t="s">
        <v>124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5" customFormat="1" ht="25.5" customHeight="1" thickBot="1" x14ac:dyDescent="0.25">
      <c r="A3" s="32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24" customFormat="1" ht="15.95" customHeight="1" x14ac:dyDescent="0.2">
      <c r="A4" s="73" t="s">
        <v>23</v>
      </c>
      <c r="B4" s="75" t="s">
        <v>9</v>
      </c>
      <c r="C4" s="71" t="s">
        <v>47</v>
      </c>
      <c r="D4" s="72"/>
      <c r="E4" s="71" t="s">
        <v>48</v>
      </c>
      <c r="F4" s="72"/>
      <c r="G4" s="71" t="s">
        <v>49</v>
      </c>
      <c r="H4" s="72"/>
      <c r="I4" s="71" t="s">
        <v>50</v>
      </c>
      <c r="J4" s="72"/>
      <c r="K4" s="71" t="s">
        <v>12</v>
      </c>
      <c r="L4" s="72"/>
      <c r="M4" s="71" t="s">
        <v>51</v>
      </c>
      <c r="N4" s="72"/>
      <c r="O4" s="71" t="s">
        <v>0</v>
      </c>
      <c r="P4" s="77"/>
    </row>
    <row r="5" spans="1:16" s="25" customFormat="1" ht="15.95" customHeight="1" x14ac:dyDescent="0.2">
      <c r="A5" s="74"/>
      <c r="B5" s="76"/>
      <c r="C5" s="20" t="s">
        <v>10</v>
      </c>
      <c r="D5" s="20" t="s">
        <v>11</v>
      </c>
      <c r="E5" s="20" t="s">
        <v>10</v>
      </c>
      <c r="F5" s="20" t="s">
        <v>11</v>
      </c>
      <c r="G5" s="20" t="s">
        <v>10</v>
      </c>
      <c r="H5" s="20" t="s">
        <v>11</v>
      </c>
      <c r="I5" s="20" t="s">
        <v>10</v>
      </c>
      <c r="J5" s="20" t="s">
        <v>11</v>
      </c>
      <c r="K5" s="20" t="s">
        <v>10</v>
      </c>
      <c r="L5" s="20" t="s">
        <v>11</v>
      </c>
      <c r="M5" s="20" t="s">
        <v>10</v>
      </c>
      <c r="N5" s="20" t="s">
        <v>11</v>
      </c>
      <c r="O5" s="20" t="s">
        <v>10</v>
      </c>
      <c r="P5" s="26" t="s">
        <v>11</v>
      </c>
    </row>
    <row r="6" spans="1:16" ht="18" customHeight="1" x14ac:dyDescent="0.2">
      <c r="A6" s="36" t="s">
        <v>56</v>
      </c>
      <c r="B6" s="37" t="s">
        <v>41</v>
      </c>
      <c r="C6" s="38">
        <v>5</v>
      </c>
      <c r="D6" s="38">
        <v>655000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1</v>
      </c>
      <c r="L6" s="38">
        <v>171690</v>
      </c>
      <c r="M6" s="38">
        <v>0</v>
      </c>
      <c r="N6" s="38">
        <v>0</v>
      </c>
      <c r="O6" s="38">
        <f>C6+E6+G6+I6+K6+M6</f>
        <v>6</v>
      </c>
      <c r="P6" s="39">
        <f>D6+F6+H6+J6+L6+N6</f>
        <v>826690</v>
      </c>
    </row>
    <row r="7" spans="1:16" s="41" customFormat="1" ht="18" customHeight="1" x14ac:dyDescent="0.2">
      <c r="A7" s="40"/>
      <c r="B7" s="37" t="s">
        <v>58</v>
      </c>
      <c r="C7" s="38">
        <v>4</v>
      </c>
      <c r="D7" s="38">
        <v>3662948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f t="shared" ref="O7:O70" si="0">C7+E7+G7+I7+K7+M7</f>
        <v>4</v>
      </c>
      <c r="P7" s="39">
        <f t="shared" ref="P7:P70" si="1">D7+F7+H7+J7+L7+N7</f>
        <v>3662948</v>
      </c>
    </row>
    <row r="8" spans="1:16" ht="18" customHeight="1" x14ac:dyDescent="0.2">
      <c r="A8" s="40"/>
      <c r="B8" s="37" t="s">
        <v>109</v>
      </c>
      <c r="C8" s="38">
        <v>1</v>
      </c>
      <c r="D8" s="38">
        <v>18320</v>
      </c>
      <c r="E8" s="38">
        <v>1</v>
      </c>
      <c r="F8" s="38">
        <v>30987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f t="shared" si="0"/>
        <v>2</v>
      </c>
      <c r="P8" s="39">
        <f t="shared" si="1"/>
        <v>49307</v>
      </c>
    </row>
    <row r="9" spans="1:16" ht="18" customHeight="1" x14ac:dyDescent="0.2">
      <c r="A9" s="40"/>
      <c r="B9" s="37" t="s">
        <v>59</v>
      </c>
      <c r="C9" s="38">
        <v>9</v>
      </c>
      <c r="D9" s="38">
        <v>1446153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3</v>
      </c>
      <c r="L9" s="38">
        <v>365798</v>
      </c>
      <c r="M9" s="38">
        <v>0</v>
      </c>
      <c r="N9" s="38">
        <v>0</v>
      </c>
      <c r="O9" s="38">
        <f t="shared" si="0"/>
        <v>12</v>
      </c>
      <c r="P9" s="39">
        <f t="shared" si="1"/>
        <v>1811951</v>
      </c>
    </row>
    <row r="10" spans="1:16" ht="18" customHeight="1" x14ac:dyDescent="0.2">
      <c r="A10" s="40"/>
      <c r="B10" s="37" t="s">
        <v>108</v>
      </c>
      <c r="C10" s="38">
        <v>1</v>
      </c>
      <c r="D10" s="38">
        <v>50000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f t="shared" si="0"/>
        <v>1</v>
      </c>
      <c r="P10" s="39">
        <f t="shared" si="1"/>
        <v>50000</v>
      </c>
    </row>
    <row r="11" spans="1:16" ht="18" customHeight="1" x14ac:dyDescent="0.2">
      <c r="A11" s="40"/>
      <c r="B11" s="37" t="s">
        <v>60</v>
      </c>
      <c r="C11" s="38">
        <v>2</v>
      </c>
      <c r="D11" s="38">
        <v>523482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f t="shared" si="0"/>
        <v>2</v>
      </c>
      <c r="P11" s="39">
        <f t="shared" si="1"/>
        <v>523482</v>
      </c>
    </row>
    <row r="12" spans="1:16" ht="18" customHeight="1" x14ac:dyDescent="0.2">
      <c r="A12" s="40"/>
      <c r="B12" s="37" t="s">
        <v>61</v>
      </c>
      <c r="C12" s="38">
        <v>31</v>
      </c>
      <c r="D12" s="38">
        <v>2714780.65</v>
      </c>
      <c r="E12" s="38">
        <v>11</v>
      </c>
      <c r="F12" s="38">
        <v>2787720</v>
      </c>
      <c r="G12" s="38">
        <v>0</v>
      </c>
      <c r="H12" s="38">
        <v>0</v>
      </c>
      <c r="I12" s="38">
        <v>2</v>
      </c>
      <c r="J12" s="38">
        <v>6290</v>
      </c>
      <c r="K12" s="38">
        <v>4</v>
      </c>
      <c r="L12" s="38">
        <v>540119</v>
      </c>
      <c r="M12" s="38">
        <v>0</v>
      </c>
      <c r="N12" s="38">
        <v>0</v>
      </c>
      <c r="O12" s="38">
        <f t="shared" si="0"/>
        <v>48</v>
      </c>
      <c r="P12" s="39">
        <f t="shared" si="1"/>
        <v>6048909.6500000004</v>
      </c>
    </row>
    <row r="13" spans="1:16" ht="18" customHeight="1" x14ac:dyDescent="0.2">
      <c r="A13" s="40"/>
      <c r="B13" s="37" t="s">
        <v>62</v>
      </c>
      <c r="C13" s="38">
        <v>1</v>
      </c>
      <c r="D13" s="38">
        <v>8366463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f t="shared" si="0"/>
        <v>1</v>
      </c>
      <c r="P13" s="39">
        <f t="shared" si="1"/>
        <v>8366463</v>
      </c>
    </row>
    <row r="14" spans="1:16" ht="18" customHeight="1" x14ac:dyDescent="0.2">
      <c r="A14" s="40"/>
      <c r="B14" s="37" t="s">
        <v>63</v>
      </c>
      <c r="C14" s="38">
        <v>8</v>
      </c>
      <c r="D14" s="38">
        <v>3652620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1</v>
      </c>
      <c r="N14" s="38">
        <v>5000</v>
      </c>
      <c r="O14" s="38">
        <f t="shared" si="0"/>
        <v>9</v>
      </c>
      <c r="P14" s="39">
        <f t="shared" si="1"/>
        <v>3657620</v>
      </c>
    </row>
    <row r="15" spans="1:16" ht="18" customHeight="1" x14ac:dyDescent="0.2">
      <c r="A15" s="40"/>
      <c r="B15" s="37" t="s">
        <v>64</v>
      </c>
      <c r="C15" s="38">
        <v>4</v>
      </c>
      <c r="D15" s="38">
        <v>301377.28000000003</v>
      </c>
      <c r="E15" s="38">
        <v>1</v>
      </c>
      <c r="F15" s="38">
        <v>5115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f t="shared" si="0"/>
        <v>5</v>
      </c>
      <c r="P15" s="39">
        <f t="shared" si="1"/>
        <v>306492.28000000003</v>
      </c>
    </row>
    <row r="16" spans="1:16" ht="18" customHeight="1" x14ac:dyDescent="0.2">
      <c r="A16" s="40"/>
      <c r="B16" s="37" t="s">
        <v>65</v>
      </c>
      <c r="C16" s="38">
        <v>3</v>
      </c>
      <c r="D16" s="38">
        <v>1360001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0"/>
        <v>3</v>
      </c>
      <c r="P16" s="39">
        <f t="shared" si="1"/>
        <v>1360001</v>
      </c>
    </row>
    <row r="17" spans="1:16" ht="18" customHeight="1" x14ac:dyDescent="0.2">
      <c r="A17" s="40"/>
      <c r="B17" s="37" t="s">
        <v>66</v>
      </c>
      <c r="C17" s="38">
        <v>4</v>
      </c>
      <c r="D17" s="38">
        <v>256275.9</v>
      </c>
      <c r="E17" s="38">
        <v>0</v>
      </c>
      <c r="F17" s="38">
        <v>0</v>
      </c>
      <c r="G17" s="38">
        <v>0</v>
      </c>
      <c r="H17" s="38">
        <v>0</v>
      </c>
      <c r="I17" s="38">
        <v>1</v>
      </c>
      <c r="J17" s="38">
        <v>55001</v>
      </c>
      <c r="K17" s="38">
        <v>0</v>
      </c>
      <c r="L17" s="38">
        <v>0</v>
      </c>
      <c r="M17" s="38">
        <v>1</v>
      </c>
      <c r="N17" s="38">
        <v>16161</v>
      </c>
      <c r="O17" s="38">
        <f t="shared" si="0"/>
        <v>6</v>
      </c>
      <c r="P17" s="39">
        <f t="shared" si="1"/>
        <v>327437.90000000002</v>
      </c>
    </row>
    <row r="18" spans="1:16" ht="18" customHeight="1" x14ac:dyDescent="0.2">
      <c r="A18" s="40"/>
      <c r="B18" s="37" t="s">
        <v>14</v>
      </c>
      <c r="C18" s="38">
        <v>10</v>
      </c>
      <c r="D18" s="38">
        <v>231547</v>
      </c>
      <c r="E18" s="38">
        <v>0</v>
      </c>
      <c r="F18" s="38">
        <v>0</v>
      </c>
      <c r="G18" s="38">
        <v>0</v>
      </c>
      <c r="H18" s="38">
        <v>0</v>
      </c>
      <c r="I18" s="38">
        <v>2</v>
      </c>
      <c r="J18" s="38">
        <v>41966</v>
      </c>
      <c r="K18" s="38">
        <v>3</v>
      </c>
      <c r="L18" s="38">
        <v>92089</v>
      </c>
      <c r="M18" s="38">
        <v>1</v>
      </c>
      <c r="N18" s="38">
        <v>30000</v>
      </c>
      <c r="O18" s="38">
        <f t="shared" si="0"/>
        <v>16</v>
      </c>
      <c r="P18" s="39">
        <f t="shared" si="1"/>
        <v>395602</v>
      </c>
    </row>
    <row r="19" spans="1:16" ht="18" customHeight="1" x14ac:dyDescent="0.2">
      <c r="A19" s="40"/>
      <c r="B19" s="37" t="s">
        <v>21</v>
      </c>
      <c r="C19" s="38">
        <v>3</v>
      </c>
      <c r="D19" s="38">
        <v>770033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1</v>
      </c>
      <c r="L19" s="38">
        <v>34879</v>
      </c>
      <c r="M19" s="38">
        <v>0</v>
      </c>
      <c r="N19" s="38">
        <v>0</v>
      </c>
      <c r="O19" s="38">
        <f t="shared" si="0"/>
        <v>4</v>
      </c>
      <c r="P19" s="39">
        <f t="shared" si="1"/>
        <v>804912</v>
      </c>
    </row>
    <row r="20" spans="1:16" ht="18" customHeight="1" thickBot="1" x14ac:dyDescent="0.25">
      <c r="A20" s="42" t="s">
        <v>57</v>
      </c>
      <c r="B20" s="43" t="s">
        <v>33</v>
      </c>
      <c r="C20" s="44">
        <f>SUM(C6:C19)</f>
        <v>86</v>
      </c>
      <c r="D20" s="44">
        <f t="shared" ref="D20:J20" si="2">SUM(D6:D19)</f>
        <v>24009000.829999998</v>
      </c>
      <c r="E20" s="44">
        <f t="shared" si="2"/>
        <v>13</v>
      </c>
      <c r="F20" s="44">
        <f t="shared" si="2"/>
        <v>2823822</v>
      </c>
      <c r="G20" s="44">
        <f t="shared" si="2"/>
        <v>0</v>
      </c>
      <c r="H20" s="44">
        <f t="shared" si="2"/>
        <v>0</v>
      </c>
      <c r="I20" s="44">
        <f t="shared" si="2"/>
        <v>5</v>
      </c>
      <c r="J20" s="44">
        <f t="shared" si="2"/>
        <v>103257</v>
      </c>
      <c r="K20" s="44">
        <f t="shared" ref="K20" si="3">SUM(K6:K19)</f>
        <v>12</v>
      </c>
      <c r="L20" s="44">
        <f t="shared" ref="L20" si="4">SUM(L6:L19)</f>
        <v>1204575</v>
      </c>
      <c r="M20" s="44">
        <f t="shared" ref="M20" si="5">SUM(M6:M19)</f>
        <v>3</v>
      </c>
      <c r="N20" s="44">
        <f t="shared" ref="N20" si="6">SUM(N6:N19)</f>
        <v>51161</v>
      </c>
      <c r="O20" s="44">
        <f t="shared" si="0"/>
        <v>119</v>
      </c>
      <c r="P20" s="60">
        <f t="shared" si="1"/>
        <v>28191815.829999998</v>
      </c>
    </row>
    <row r="21" spans="1:16" ht="18" customHeight="1" x14ac:dyDescent="0.2">
      <c r="A21" s="40" t="s">
        <v>17</v>
      </c>
      <c r="B21" s="37" t="s">
        <v>1</v>
      </c>
      <c r="C21" s="38">
        <v>5</v>
      </c>
      <c r="D21" s="38">
        <v>767072.32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f t="shared" si="0"/>
        <v>5</v>
      </c>
      <c r="P21" s="39">
        <f t="shared" si="1"/>
        <v>767072.32</v>
      </c>
    </row>
    <row r="22" spans="1:16" ht="18" customHeight="1" x14ac:dyDescent="0.2">
      <c r="A22" s="40"/>
      <c r="B22" s="37" t="s">
        <v>2</v>
      </c>
      <c r="C22" s="38">
        <v>9</v>
      </c>
      <c r="D22" s="38">
        <v>1937554.48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3</v>
      </c>
      <c r="L22" s="38">
        <v>117812</v>
      </c>
      <c r="M22" s="38">
        <v>0</v>
      </c>
      <c r="N22" s="38">
        <v>0</v>
      </c>
      <c r="O22" s="38">
        <f t="shared" si="0"/>
        <v>12</v>
      </c>
      <c r="P22" s="39">
        <f t="shared" si="1"/>
        <v>2055366.48</v>
      </c>
    </row>
    <row r="23" spans="1:16" ht="18" customHeight="1" x14ac:dyDescent="0.2">
      <c r="A23" s="40"/>
      <c r="B23" s="37" t="s">
        <v>22</v>
      </c>
      <c r="C23" s="38">
        <v>7</v>
      </c>
      <c r="D23" s="38">
        <v>152356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f t="shared" si="0"/>
        <v>7</v>
      </c>
      <c r="P23" s="39">
        <f t="shared" si="1"/>
        <v>152356</v>
      </c>
    </row>
    <row r="24" spans="1:16" ht="18" customHeight="1" x14ac:dyDescent="0.2">
      <c r="A24" s="40"/>
      <c r="B24" s="37" t="s">
        <v>67</v>
      </c>
      <c r="C24" s="38">
        <v>1</v>
      </c>
      <c r="D24" s="38">
        <v>118681</v>
      </c>
      <c r="E24" s="38">
        <v>1</v>
      </c>
      <c r="F24" s="38">
        <v>50000</v>
      </c>
      <c r="G24" s="38">
        <v>1</v>
      </c>
      <c r="H24" s="38">
        <v>8000</v>
      </c>
      <c r="I24" s="38">
        <v>0</v>
      </c>
      <c r="J24" s="38">
        <v>0</v>
      </c>
      <c r="K24" s="38">
        <v>1</v>
      </c>
      <c r="L24" s="38">
        <v>5000</v>
      </c>
      <c r="M24" s="38">
        <v>0</v>
      </c>
      <c r="N24" s="38">
        <v>0</v>
      </c>
      <c r="O24" s="38">
        <f t="shared" si="0"/>
        <v>4</v>
      </c>
      <c r="P24" s="39">
        <f t="shared" si="1"/>
        <v>181681</v>
      </c>
    </row>
    <row r="25" spans="1:16" ht="18" customHeight="1" x14ac:dyDescent="0.2">
      <c r="A25" s="40"/>
      <c r="B25" s="37" t="s">
        <v>3</v>
      </c>
      <c r="C25" s="38">
        <v>7</v>
      </c>
      <c r="D25" s="38">
        <v>483655.88</v>
      </c>
      <c r="E25" s="38">
        <v>1</v>
      </c>
      <c r="F25" s="38">
        <v>150000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f t="shared" si="0"/>
        <v>8</v>
      </c>
      <c r="P25" s="39">
        <f t="shared" si="1"/>
        <v>633655.88</v>
      </c>
    </row>
    <row r="26" spans="1:16" ht="18" customHeight="1" x14ac:dyDescent="0.2">
      <c r="A26" s="40"/>
      <c r="B26" s="37" t="s">
        <v>112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1</v>
      </c>
      <c r="L26" s="38">
        <v>5000</v>
      </c>
      <c r="M26" s="38">
        <v>0</v>
      </c>
      <c r="N26" s="38">
        <v>0</v>
      </c>
      <c r="O26" s="38">
        <f t="shared" si="0"/>
        <v>1</v>
      </c>
      <c r="P26" s="39">
        <f t="shared" si="1"/>
        <v>5000</v>
      </c>
    </row>
    <row r="27" spans="1:16" ht="18" customHeight="1" x14ac:dyDescent="0.2">
      <c r="A27" s="40"/>
      <c r="B27" s="37" t="s">
        <v>4</v>
      </c>
      <c r="C27" s="38">
        <v>5</v>
      </c>
      <c r="D27" s="38">
        <v>1481750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f t="shared" si="0"/>
        <v>5</v>
      </c>
      <c r="P27" s="39">
        <f t="shared" si="1"/>
        <v>1481750</v>
      </c>
    </row>
    <row r="28" spans="1:16" ht="18" customHeight="1" x14ac:dyDescent="0.2">
      <c r="A28" s="40"/>
      <c r="B28" s="37" t="s">
        <v>111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2</v>
      </c>
      <c r="L28" s="38">
        <v>59702</v>
      </c>
      <c r="M28" s="38">
        <v>0</v>
      </c>
      <c r="N28" s="38">
        <v>0</v>
      </c>
      <c r="O28" s="38">
        <f t="shared" si="0"/>
        <v>2</v>
      </c>
      <c r="P28" s="39">
        <f t="shared" si="1"/>
        <v>59702</v>
      </c>
    </row>
    <row r="29" spans="1:16" ht="18" customHeight="1" x14ac:dyDescent="0.2">
      <c r="A29" s="40"/>
      <c r="B29" s="37" t="s">
        <v>39</v>
      </c>
      <c r="C29" s="38">
        <v>11</v>
      </c>
      <c r="D29" s="38">
        <v>1859168.68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2</v>
      </c>
      <c r="L29" s="38">
        <v>142532</v>
      </c>
      <c r="M29" s="38">
        <v>0</v>
      </c>
      <c r="N29" s="38">
        <v>0</v>
      </c>
      <c r="O29" s="38">
        <f t="shared" si="0"/>
        <v>13</v>
      </c>
      <c r="P29" s="39">
        <f t="shared" si="1"/>
        <v>2001700.68</v>
      </c>
    </row>
    <row r="30" spans="1:16" ht="18" customHeight="1" x14ac:dyDescent="0.2">
      <c r="A30" s="40"/>
      <c r="B30" s="37" t="s">
        <v>110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1</v>
      </c>
      <c r="L30" s="38">
        <v>11000</v>
      </c>
      <c r="M30" s="38">
        <v>0</v>
      </c>
      <c r="N30" s="38">
        <v>0</v>
      </c>
      <c r="O30" s="38">
        <f t="shared" si="0"/>
        <v>1</v>
      </c>
      <c r="P30" s="39">
        <f t="shared" si="1"/>
        <v>11000</v>
      </c>
    </row>
    <row r="31" spans="1:16" ht="18" customHeight="1" thickBot="1" x14ac:dyDescent="0.25">
      <c r="A31" s="42" t="s">
        <v>25</v>
      </c>
      <c r="B31" s="43" t="s">
        <v>33</v>
      </c>
      <c r="C31" s="44">
        <f>SUM(C21:C30)</f>
        <v>45</v>
      </c>
      <c r="D31" s="44">
        <f t="shared" ref="D31:N31" si="7">SUM(D21:D30)</f>
        <v>6800238.3599999994</v>
      </c>
      <c r="E31" s="44">
        <f t="shared" si="7"/>
        <v>2</v>
      </c>
      <c r="F31" s="44">
        <f t="shared" si="7"/>
        <v>200000</v>
      </c>
      <c r="G31" s="44">
        <f t="shared" si="7"/>
        <v>1</v>
      </c>
      <c r="H31" s="44">
        <f t="shared" si="7"/>
        <v>8000</v>
      </c>
      <c r="I31" s="44">
        <f t="shared" si="7"/>
        <v>0</v>
      </c>
      <c r="J31" s="44">
        <f t="shared" si="7"/>
        <v>0</v>
      </c>
      <c r="K31" s="44">
        <f t="shared" si="7"/>
        <v>10</v>
      </c>
      <c r="L31" s="44">
        <f t="shared" si="7"/>
        <v>341046</v>
      </c>
      <c r="M31" s="44">
        <f t="shared" si="7"/>
        <v>0</v>
      </c>
      <c r="N31" s="44">
        <f t="shared" si="7"/>
        <v>0</v>
      </c>
      <c r="O31" s="44">
        <f t="shared" si="0"/>
        <v>58</v>
      </c>
      <c r="P31" s="60">
        <f t="shared" si="1"/>
        <v>7349284.3599999994</v>
      </c>
    </row>
    <row r="32" spans="1:16" ht="18" customHeight="1" x14ac:dyDescent="0.2">
      <c r="A32" s="40" t="s">
        <v>18</v>
      </c>
      <c r="B32" s="37" t="s">
        <v>68</v>
      </c>
      <c r="C32" s="38">
        <v>4</v>
      </c>
      <c r="D32" s="38">
        <v>594241</v>
      </c>
      <c r="E32" s="38">
        <v>5</v>
      </c>
      <c r="F32" s="38">
        <v>1547564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f t="shared" si="0"/>
        <v>9</v>
      </c>
      <c r="P32" s="39">
        <f t="shared" si="1"/>
        <v>2141805</v>
      </c>
    </row>
    <row r="33" spans="1:16" ht="18" customHeight="1" x14ac:dyDescent="0.2">
      <c r="A33" s="40"/>
      <c r="B33" s="37" t="s">
        <v>15</v>
      </c>
      <c r="C33" s="38">
        <v>4</v>
      </c>
      <c r="D33" s="38">
        <v>984495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f t="shared" si="0"/>
        <v>4</v>
      </c>
      <c r="P33" s="39">
        <f t="shared" si="1"/>
        <v>984495</v>
      </c>
    </row>
    <row r="34" spans="1:16" ht="18" customHeight="1" thickBot="1" x14ac:dyDescent="0.25">
      <c r="A34" s="42" t="s">
        <v>28</v>
      </c>
      <c r="B34" s="43" t="s">
        <v>33</v>
      </c>
      <c r="C34" s="44">
        <f t="shared" ref="C34:N34" si="8">SUM(C32:C33)</f>
        <v>8</v>
      </c>
      <c r="D34" s="44">
        <f t="shared" si="8"/>
        <v>1578736</v>
      </c>
      <c r="E34" s="44">
        <f t="shared" si="8"/>
        <v>5</v>
      </c>
      <c r="F34" s="44">
        <f t="shared" si="8"/>
        <v>1547564</v>
      </c>
      <c r="G34" s="44">
        <f t="shared" si="8"/>
        <v>0</v>
      </c>
      <c r="H34" s="44">
        <f t="shared" si="8"/>
        <v>0</v>
      </c>
      <c r="I34" s="44">
        <f t="shared" si="8"/>
        <v>0</v>
      </c>
      <c r="J34" s="44">
        <f t="shared" si="8"/>
        <v>0</v>
      </c>
      <c r="K34" s="44">
        <f t="shared" si="8"/>
        <v>0</v>
      </c>
      <c r="L34" s="44">
        <f t="shared" si="8"/>
        <v>0</v>
      </c>
      <c r="M34" s="44">
        <f t="shared" si="8"/>
        <v>0</v>
      </c>
      <c r="N34" s="44">
        <f t="shared" si="8"/>
        <v>0</v>
      </c>
      <c r="O34" s="44">
        <f t="shared" si="0"/>
        <v>13</v>
      </c>
      <c r="P34" s="60">
        <f t="shared" si="1"/>
        <v>3126300</v>
      </c>
    </row>
    <row r="35" spans="1:16" ht="18" customHeight="1" x14ac:dyDescent="0.2">
      <c r="A35" s="40" t="s">
        <v>20</v>
      </c>
      <c r="B35" s="37" t="s">
        <v>69</v>
      </c>
      <c r="C35" s="38">
        <v>4</v>
      </c>
      <c r="D35" s="38">
        <v>1645486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f t="shared" si="0"/>
        <v>4</v>
      </c>
      <c r="P35" s="39">
        <f t="shared" si="1"/>
        <v>1645486</v>
      </c>
    </row>
    <row r="36" spans="1:16" ht="18" customHeight="1" x14ac:dyDescent="0.2">
      <c r="A36" s="40"/>
      <c r="B36" s="37" t="s">
        <v>42</v>
      </c>
      <c r="C36" s="38">
        <v>11</v>
      </c>
      <c r="D36" s="38">
        <v>1683946.68</v>
      </c>
      <c r="E36" s="38">
        <v>1</v>
      </c>
      <c r="F36" s="38">
        <v>59000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f t="shared" si="0"/>
        <v>12</v>
      </c>
      <c r="P36" s="39">
        <f t="shared" si="1"/>
        <v>1742946.68</v>
      </c>
    </row>
    <row r="37" spans="1:16" ht="18" customHeight="1" x14ac:dyDescent="0.2">
      <c r="A37" s="40"/>
      <c r="B37" s="37" t="s">
        <v>24</v>
      </c>
      <c r="C37" s="38">
        <v>9</v>
      </c>
      <c r="D37" s="38">
        <v>1635411.84</v>
      </c>
      <c r="E37" s="38">
        <v>1</v>
      </c>
      <c r="F37" s="38">
        <v>90001</v>
      </c>
      <c r="G37" s="38">
        <v>0</v>
      </c>
      <c r="H37" s="38">
        <v>0</v>
      </c>
      <c r="I37" s="38">
        <v>1</v>
      </c>
      <c r="J37" s="38">
        <v>100000</v>
      </c>
      <c r="K37" s="38">
        <v>0</v>
      </c>
      <c r="L37" s="38">
        <v>0</v>
      </c>
      <c r="M37" s="38">
        <v>0</v>
      </c>
      <c r="N37" s="38">
        <v>0</v>
      </c>
      <c r="O37" s="38">
        <f t="shared" si="0"/>
        <v>11</v>
      </c>
      <c r="P37" s="39">
        <f t="shared" si="1"/>
        <v>1825412.84</v>
      </c>
    </row>
    <row r="38" spans="1:16" ht="18" customHeight="1" x14ac:dyDescent="0.2">
      <c r="A38" s="40"/>
      <c r="B38" s="37" t="s">
        <v>70</v>
      </c>
      <c r="C38" s="38">
        <v>5</v>
      </c>
      <c r="D38" s="38">
        <v>2294311.15</v>
      </c>
      <c r="E38" s="38">
        <v>0</v>
      </c>
      <c r="F38" s="38">
        <v>0</v>
      </c>
      <c r="G38" s="38">
        <v>0</v>
      </c>
      <c r="H38" s="38">
        <v>0</v>
      </c>
      <c r="I38" s="38">
        <v>3</v>
      </c>
      <c r="J38" s="38">
        <v>209186.72</v>
      </c>
      <c r="K38" s="38">
        <v>0</v>
      </c>
      <c r="L38" s="38">
        <v>0</v>
      </c>
      <c r="M38" s="38">
        <v>0</v>
      </c>
      <c r="N38" s="38">
        <v>0</v>
      </c>
      <c r="O38" s="38">
        <f t="shared" si="0"/>
        <v>8</v>
      </c>
      <c r="P38" s="39">
        <f t="shared" si="1"/>
        <v>2503497.87</v>
      </c>
    </row>
    <row r="39" spans="1:16" ht="18" customHeight="1" x14ac:dyDescent="0.2">
      <c r="A39" s="40"/>
      <c r="B39" s="37" t="s">
        <v>113</v>
      </c>
      <c r="C39" s="38">
        <v>2</v>
      </c>
      <c r="D39" s="38">
        <v>34560</v>
      </c>
      <c r="E39" s="38">
        <v>1</v>
      </c>
      <c r="F39" s="38">
        <v>73517</v>
      </c>
      <c r="G39" s="38">
        <v>0</v>
      </c>
      <c r="H39" s="38">
        <v>0</v>
      </c>
      <c r="I39" s="38">
        <v>0</v>
      </c>
      <c r="J39" s="38">
        <v>0</v>
      </c>
      <c r="K39" s="38">
        <v>4</v>
      </c>
      <c r="L39" s="38">
        <v>133045</v>
      </c>
      <c r="M39" s="38">
        <v>0</v>
      </c>
      <c r="N39" s="38">
        <v>0</v>
      </c>
      <c r="O39" s="38">
        <f t="shared" si="0"/>
        <v>7</v>
      </c>
      <c r="P39" s="39">
        <f t="shared" si="1"/>
        <v>241122</v>
      </c>
    </row>
    <row r="40" spans="1:16" ht="18" customHeight="1" x14ac:dyDescent="0.2">
      <c r="A40" s="40"/>
      <c r="B40" s="37" t="s">
        <v>16</v>
      </c>
      <c r="C40" s="38">
        <v>3</v>
      </c>
      <c r="D40" s="38">
        <v>234622</v>
      </c>
      <c r="E40" s="38">
        <v>0</v>
      </c>
      <c r="F40" s="38">
        <v>0</v>
      </c>
      <c r="G40" s="38">
        <v>0</v>
      </c>
      <c r="H40" s="38">
        <v>0</v>
      </c>
      <c r="I40" s="38">
        <v>1</v>
      </c>
      <c r="J40" s="38">
        <v>173387</v>
      </c>
      <c r="K40" s="38">
        <v>0</v>
      </c>
      <c r="L40" s="38">
        <v>0</v>
      </c>
      <c r="M40" s="38">
        <v>0</v>
      </c>
      <c r="N40" s="38">
        <v>0</v>
      </c>
      <c r="O40" s="38">
        <f t="shared" si="0"/>
        <v>4</v>
      </c>
      <c r="P40" s="39">
        <f t="shared" si="1"/>
        <v>408009</v>
      </c>
    </row>
    <row r="41" spans="1:16" ht="18" customHeight="1" x14ac:dyDescent="0.2">
      <c r="A41" s="40"/>
      <c r="B41" s="37" t="s">
        <v>43</v>
      </c>
      <c r="C41" s="38">
        <v>14</v>
      </c>
      <c r="D41" s="38">
        <v>1890075.56</v>
      </c>
      <c r="E41" s="38">
        <v>0</v>
      </c>
      <c r="F41" s="38">
        <v>0</v>
      </c>
      <c r="G41" s="38">
        <v>0</v>
      </c>
      <c r="H41" s="38">
        <v>0</v>
      </c>
      <c r="I41" s="38">
        <v>1</v>
      </c>
      <c r="J41" s="38">
        <v>119999.64</v>
      </c>
      <c r="K41" s="38">
        <v>1</v>
      </c>
      <c r="L41" s="38">
        <v>24750</v>
      </c>
      <c r="M41" s="38">
        <v>0</v>
      </c>
      <c r="N41" s="38">
        <v>0</v>
      </c>
      <c r="O41" s="38">
        <f t="shared" si="0"/>
        <v>16</v>
      </c>
      <c r="P41" s="39">
        <f t="shared" si="1"/>
        <v>2034825.2</v>
      </c>
    </row>
    <row r="42" spans="1:16" ht="18" customHeight="1" x14ac:dyDescent="0.2">
      <c r="A42" s="40"/>
      <c r="B42" s="37" t="s">
        <v>27</v>
      </c>
      <c r="C42" s="38">
        <v>1</v>
      </c>
      <c r="D42" s="38">
        <v>114117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f t="shared" si="0"/>
        <v>1</v>
      </c>
      <c r="P42" s="39">
        <f t="shared" si="1"/>
        <v>114117</v>
      </c>
    </row>
    <row r="43" spans="1:16" ht="18" customHeight="1" x14ac:dyDescent="0.2">
      <c r="A43" s="40"/>
      <c r="B43" s="37" t="s">
        <v>34</v>
      </c>
      <c r="C43" s="38">
        <v>1</v>
      </c>
      <c r="D43" s="38">
        <v>72500</v>
      </c>
      <c r="E43" s="38">
        <v>1</v>
      </c>
      <c r="F43" s="38">
        <v>80000</v>
      </c>
      <c r="G43" s="38">
        <v>0</v>
      </c>
      <c r="H43" s="38">
        <v>0</v>
      </c>
      <c r="I43" s="38">
        <v>0</v>
      </c>
      <c r="J43" s="38">
        <v>0</v>
      </c>
      <c r="K43" s="38">
        <v>2</v>
      </c>
      <c r="L43" s="38">
        <v>31341</v>
      </c>
      <c r="M43" s="38">
        <v>0</v>
      </c>
      <c r="N43" s="38">
        <v>0</v>
      </c>
      <c r="O43" s="38">
        <f t="shared" si="0"/>
        <v>4</v>
      </c>
      <c r="P43" s="39">
        <f t="shared" si="1"/>
        <v>183841</v>
      </c>
    </row>
    <row r="44" spans="1:16" ht="18" customHeight="1" thickBot="1" x14ac:dyDescent="0.25">
      <c r="A44" s="42" t="s">
        <v>26</v>
      </c>
      <c r="B44" s="43" t="s">
        <v>33</v>
      </c>
      <c r="C44" s="44">
        <f>SUM(C35:C43)</f>
        <v>50</v>
      </c>
      <c r="D44" s="44">
        <f t="shared" ref="D44:N44" si="9">SUM(D35:D43)</f>
        <v>9605030.2300000004</v>
      </c>
      <c r="E44" s="44">
        <f t="shared" si="9"/>
        <v>4</v>
      </c>
      <c r="F44" s="44">
        <f t="shared" si="9"/>
        <v>302518</v>
      </c>
      <c r="G44" s="44">
        <f t="shared" si="9"/>
        <v>0</v>
      </c>
      <c r="H44" s="44">
        <f t="shared" si="9"/>
        <v>0</v>
      </c>
      <c r="I44" s="44">
        <f t="shared" si="9"/>
        <v>6</v>
      </c>
      <c r="J44" s="44">
        <f t="shared" si="9"/>
        <v>602573.36</v>
      </c>
      <c r="K44" s="44">
        <f t="shared" si="9"/>
        <v>7</v>
      </c>
      <c r="L44" s="44">
        <f t="shared" si="9"/>
        <v>189136</v>
      </c>
      <c r="M44" s="44">
        <f t="shared" si="9"/>
        <v>0</v>
      </c>
      <c r="N44" s="44">
        <f t="shared" si="9"/>
        <v>0</v>
      </c>
      <c r="O44" s="44">
        <f t="shared" si="0"/>
        <v>67</v>
      </c>
      <c r="P44" s="60">
        <f t="shared" si="1"/>
        <v>10699257.59</v>
      </c>
    </row>
    <row r="45" spans="1:16" ht="18" customHeight="1" x14ac:dyDescent="0.2">
      <c r="A45" s="40" t="s">
        <v>45</v>
      </c>
      <c r="B45" s="37" t="s">
        <v>36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1</v>
      </c>
      <c r="L45" s="38">
        <v>5760</v>
      </c>
      <c r="M45" s="38">
        <v>0</v>
      </c>
      <c r="N45" s="38">
        <v>0</v>
      </c>
      <c r="O45" s="38">
        <f t="shared" si="0"/>
        <v>1</v>
      </c>
      <c r="P45" s="39">
        <f t="shared" si="1"/>
        <v>5760</v>
      </c>
    </row>
    <row r="46" spans="1:16" ht="18" customHeight="1" x14ac:dyDescent="0.2">
      <c r="A46" s="40"/>
      <c r="B46" s="37" t="s">
        <v>5</v>
      </c>
      <c r="C46" s="38">
        <v>11</v>
      </c>
      <c r="D46" s="38">
        <v>5516506.6500000004</v>
      </c>
      <c r="E46" s="38">
        <v>0</v>
      </c>
      <c r="F46" s="38">
        <v>0</v>
      </c>
      <c r="G46" s="38">
        <v>0</v>
      </c>
      <c r="H46" s="38">
        <v>0</v>
      </c>
      <c r="I46" s="38">
        <v>2</v>
      </c>
      <c r="J46" s="38">
        <v>118856</v>
      </c>
      <c r="K46" s="38">
        <v>1</v>
      </c>
      <c r="L46" s="38">
        <v>10000</v>
      </c>
      <c r="M46" s="38">
        <v>0</v>
      </c>
      <c r="N46" s="38">
        <v>0</v>
      </c>
      <c r="O46" s="38">
        <f t="shared" si="0"/>
        <v>14</v>
      </c>
      <c r="P46" s="39">
        <f t="shared" si="1"/>
        <v>5645362.6500000004</v>
      </c>
    </row>
    <row r="47" spans="1:16" ht="18" customHeight="1" x14ac:dyDescent="0.2">
      <c r="A47" s="40"/>
      <c r="B47" s="37" t="s">
        <v>118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1</v>
      </c>
      <c r="L47" s="38">
        <v>6000</v>
      </c>
      <c r="M47" s="38">
        <v>0</v>
      </c>
      <c r="N47" s="38">
        <v>0</v>
      </c>
      <c r="O47" s="38">
        <f t="shared" si="0"/>
        <v>1</v>
      </c>
      <c r="P47" s="39">
        <f t="shared" si="1"/>
        <v>6000</v>
      </c>
    </row>
    <row r="48" spans="1:16" ht="18" customHeight="1" x14ac:dyDescent="0.2">
      <c r="A48" s="40"/>
      <c r="B48" s="37" t="s">
        <v>71</v>
      </c>
      <c r="C48" s="38">
        <v>15</v>
      </c>
      <c r="D48" s="38">
        <v>9689918.5199999996</v>
      </c>
      <c r="E48" s="38">
        <v>0</v>
      </c>
      <c r="F48" s="38">
        <v>0</v>
      </c>
      <c r="G48" s="38">
        <v>0</v>
      </c>
      <c r="H48" s="38">
        <v>0</v>
      </c>
      <c r="I48" s="38">
        <v>1</v>
      </c>
      <c r="J48" s="38">
        <v>255967</v>
      </c>
      <c r="K48" s="38">
        <v>3</v>
      </c>
      <c r="L48" s="38">
        <v>191863</v>
      </c>
      <c r="M48" s="38">
        <v>0</v>
      </c>
      <c r="N48" s="38">
        <v>0</v>
      </c>
      <c r="O48" s="38">
        <f t="shared" si="0"/>
        <v>19</v>
      </c>
      <c r="P48" s="39">
        <f t="shared" si="1"/>
        <v>10137748.52</v>
      </c>
    </row>
    <row r="49" spans="1:16" ht="18" customHeight="1" x14ac:dyDescent="0.2">
      <c r="A49" s="40"/>
      <c r="B49" s="37" t="s">
        <v>72</v>
      </c>
      <c r="C49" s="38">
        <v>2</v>
      </c>
      <c r="D49" s="38">
        <v>2093783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f t="shared" si="0"/>
        <v>2</v>
      </c>
      <c r="P49" s="39">
        <f t="shared" si="1"/>
        <v>2093783</v>
      </c>
    </row>
    <row r="50" spans="1:16" ht="18" customHeight="1" x14ac:dyDescent="0.2">
      <c r="A50" s="40"/>
      <c r="B50" s="37" t="s">
        <v>73</v>
      </c>
      <c r="C50" s="38">
        <v>4</v>
      </c>
      <c r="D50" s="38">
        <v>4100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2</v>
      </c>
      <c r="L50" s="38">
        <v>2600</v>
      </c>
      <c r="M50" s="38">
        <v>0</v>
      </c>
      <c r="N50" s="38">
        <v>0</v>
      </c>
      <c r="O50" s="38">
        <f t="shared" si="0"/>
        <v>6</v>
      </c>
      <c r="P50" s="39">
        <f t="shared" si="1"/>
        <v>6700</v>
      </c>
    </row>
    <row r="51" spans="1:16" ht="18" customHeight="1" x14ac:dyDescent="0.2">
      <c r="A51" s="40"/>
      <c r="B51" s="37" t="s">
        <v>74</v>
      </c>
      <c r="C51" s="38">
        <v>5</v>
      </c>
      <c r="D51" s="38">
        <v>729591</v>
      </c>
      <c r="E51" s="38">
        <v>4</v>
      </c>
      <c r="F51" s="38">
        <v>2691110</v>
      </c>
      <c r="G51" s="38">
        <v>0</v>
      </c>
      <c r="H51" s="38">
        <v>0</v>
      </c>
      <c r="I51" s="38">
        <v>0</v>
      </c>
      <c r="J51" s="38">
        <v>0</v>
      </c>
      <c r="K51" s="38">
        <v>1</v>
      </c>
      <c r="L51" s="38">
        <v>29685</v>
      </c>
      <c r="M51" s="38">
        <v>0</v>
      </c>
      <c r="N51" s="38">
        <v>0</v>
      </c>
      <c r="O51" s="38">
        <f t="shared" si="0"/>
        <v>10</v>
      </c>
      <c r="P51" s="39">
        <f t="shared" si="1"/>
        <v>3450386</v>
      </c>
    </row>
    <row r="52" spans="1:16" ht="18" customHeight="1" x14ac:dyDescent="0.2">
      <c r="A52" s="40"/>
      <c r="B52" s="37" t="s">
        <v>75</v>
      </c>
      <c r="C52" s="38">
        <v>1</v>
      </c>
      <c r="D52" s="38">
        <v>51356.76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f t="shared" si="0"/>
        <v>1</v>
      </c>
      <c r="P52" s="39">
        <f t="shared" si="1"/>
        <v>51356.76</v>
      </c>
    </row>
    <row r="53" spans="1:16" ht="18" customHeight="1" x14ac:dyDescent="0.2">
      <c r="A53" s="40"/>
      <c r="B53" s="37" t="s">
        <v>76</v>
      </c>
      <c r="C53" s="38">
        <v>2</v>
      </c>
      <c r="D53" s="38">
        <v>84676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1</v>
      </c>
      <c r="L53" s="38">
        <v>180001</v>
      </c>
      <c r="M53" s="38">
        <v>0</v>
      </c>
      <c r="N53" s="38">
        <v>0</v>
      </c>
      <c r="O53" s="38">
        <f t="shared" si="0"/>
        <v>3</v>
      </c>
      <c r="P53" s="39">
        <f t="shared" si="1"/>
        <v>264677</v>
      </c>
    </row>
    <row r="54" spans="1:16" ht="18" customHeight="1" x14ac:dyDescent="0.2">
      <c r="A54" s="40"/>
      <c r="B54" s="37" t="s">
        <v>77</v>
      </c>
      <c r="C54" s="38">
        <v>6</v>
      </c>
      <c r="D54" s="38">
        <v>1287494.01</v>
      </c>
      <c r="E54" s="38">
        <v>0</v>
      </c>
      <c r="F54" s="38">
        <v>0</v>
      </c>
      <c r="G54" s="38">
        <v>0</v>
      </c>
      <c r="H54" s="38">
        <v>0</v>
      </c>
      <c r="I54" s="38">
        <v>5</v>
      </c>
      <c r="J54" s="38">
        <v>482512</v>
      </c>
      <c r="K54" s="38">
        <v>1</v>
      </c>
      <c r="L54" s="38">
        <v>8611</v>
      </c>
      <c r="M54" s="38">
        <v>1</v>
      </c>
      <c r="N54" s="38">
        <v>2000</v>
      </c>
      <c r="O54" s="38">
        <f t="shared" si="0"/>
        <v>13</v>
      </c>
      <c r="P54" s="39">
        <f t="shared" si="1"/>
        <v>1780617.01</v>
      </c>
    </row>
    <row r="55" spans="1:16" ht="18" customHeight="1" x14ac:dyDescent="0.2">
      <c r="A55" s="40"/>
      <c r="B55" s="37" t="s">
        <v>115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1</v>
      </c>
      <c r="L55" s="38">
        <v>2000</v>
      </c>
      <c r="M55" s="38">
        <v>0</v>
      </c>
      <c r="N55" s="38">
        <v>0</v>
      </c>
      <c r="O55" s="38">
        <f t="shared" si="0"/>
        <v>1</v>
      </c>
      <c r="P55" s="39">
        <f t="shared" si="1"/>
        <v>2000</v>
      </c>
    </row>
    <row r="56" spans="1:16" ht="18" customHeight="1" x14ac:dyDescent="0.2">
      <c r="A56" s="40"/>
      <c r="B56" s="37" t="s">
        <v>78</v>
      </c>
      <c r="C56" s="38">
        <v>1</v>
      </c>
      <c r="D56" s="38">
        <v>20099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f t="shared" si="0"/>
        <v>1</v>
      </c>
      <c r="P56" s="39">
        <f t="shared" si="1"/>
        <v>20099</v>
      </c>
    </row>
    <row r="57" spans="1:16" ht="18" customHeight="1" x14ac:dyDescent="0.2">
      <c r="A57" s="40"/>
      <c r="B57" s="37" t="s">
        <v>116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1</v>
      </c>
      <c r="L57" s="38">
        <v>35585</v>
      </c>
      <c r="M57" s="38">
        <v>0</v>
      </c>
      <c r="N57" s="38">
        <v>0</v>
      </c>
      <c r="O57" s="38">
        <f t="shared" si="0"/>
        <v>1</v>
      </c>
      <c r="P57" s="39">
        <f t="shared" si="1"/>
        <v>35585</v>
      </c>
    </row>
    <row r="58" spans="1:16" ht="18" customHeight="1" x14ac:dyDescent="0.2">
      <c r="A58" s="40"/>
      <c r="B58" s="37" t="s">
        <v>79</v>
      </c>
      <c r="C58" s="38">
        <v>2</v>
      </c>
      <c r="D58" s="38">
        <v>121544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f t="shared" si="0"/>
        <v>2</v>
      </c>
      <c r="P58" s="39">
        <f t="shared" si="1"/>
        <v>121544</v>
      </c>
    </row>
    <row r="59" spans="1:16" ht="18" customHeight="1" x14ac:dyDescent="0.2">
      <c r="A59" s="40"/>
      <c r="B59" s="37" t="s">
        <v>80</v>
      </c>
      <c r="C59" s="38">
        <v>10</v>
      </c>
      <c r="D59" s="38">
        <v>3019270.04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1</v>
      </c>
      <c r="L59" s="38">
        <v>2000</v>
      </c>
      <c r="M59" s="38">
        <v>0</v>
      </c>
      <c r="N59" s="38">
        <v>0</v>
      </c>
      <c r="O59" s="38">
        <f t="shared" si="0"/>
        <v>11</v>
      </c>
      <c r="P59" s="39">
        <f t="shared" si="1"/>
        <v>3021270.04</v>
      </c>
    </row>
    <row r="60" spans="1:16" ht="18" customHeight="1" x14ac:dyDescent="0.2">
      <c r="A60" s="40"/>
      <c r="B60" s="37" t="s">
        <v>52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1</v>
      </c>
      <c r="L60" s="38">
        <v>499925</v>
      </c>
      <c r="M60" s="38">
        <v>0</v>
      </c>
      <c r="N60" s="38">
        <v>0</v>
      </c>
      <c r="O60" s="38">
        <f t="shared" si="0"/>
        <v>1</v>
      </c>
      <c r="P60" s="39">
        <f t="shared" si="1"/>
        <v>499925</v>
      </c>
    </row>
    <row r="61" spans="1:16" ht="18" customHeight="1" x14ac:dyDescent="0.2">
      <c r="A61" s="40"/>
      <c r="B61" s="37" t="s">
        <v>81</v>
      </c>
      <c r="C61" s="38">
        <v>10</v>
      </c>
      <c r="D61" s="38">
        <v>3030968.36</v>
      </c>
      <c r="E61" s="38">
        <v>0</v>
      </c>
      <c r="F61" s="38">
        <v>0</v>
      </c>
      <c r="G61" s="38">
        <v>0</v>
      </c>
      <c r="H61" s="38">
        <v>0</v>
      </c>
      <c r="I61" s="38">
        <v>2</v>
      </c>
      <c r="J61" s="38">
        <v>14338</v>
      </c>
      <c r="K61" s="38">
        <v>1</v>
      </c>
      <c r="L61" s="38">
        <v>18535</v>
      </c>
      <c r="M61" s="38">
        <v>0</v>
      </c>
      <c r="N61" s="38">
        <v>0</v>
      </c>
      <c r="O61" s="38">
        <f t="shared" si="0"/>
        <v>13</v>
      </c>
      <c r="P61" s="39">
        <f t="shared" si="1"/>
        <v>3063841.36</v>
      </c>
    </row>
    <row r="62" spans="1:16" ht="18" customHeight="1" x14ac:dyDescent="0.2">
      <c r="A62" s="40"/>
      <c r="B62" s="37" t="s">
        <v>82</v>
      </c>
      <c r="C62" s="38">
        <v>4</v>
      </c>
      <c r="D62" s="38">
        <v>1058284.48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f t="shared" si="0"/>
        <v>4</v>
      </c>
      <c r="P62" s="39">
        <f t="shared" si="1"/>
        <v>1058284.48</v>
      </c>
    </row>
    <row r="63" spans="1:16" ht="18" customHeight="1" x14ac:dyDescent="0.2">
      <c r="A63" s="40"/>
      <c r="B63" s="37" t="s">
        <v>83</v>
      </c>
      <c r="C63" s="38">
        <v>2</v>
      </c>
      <c r="D63" s="38">
        <v>68957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f t="shared" si="0"/>
        <v>2</v>
      </c>
      <c r="P63" s="39">
        <f t="shared" si="1"/>
        <v>68957</v>
      </c>
    </row>
    <row r="64" spans="1:16" ht="18" customHeight="1" x14ac:dyDescent="0.2">
      <c r="A64" s="40"/>
      <c r="B64" s="37" t="s">
        <v>84</v>
      </c>
      <c r="C64" s="38">
        <v>17</v>
      </c>
      <c r="D64" s="38">
        <v>6931975.5199999996</v>
      </c>
      <c r="E64" s="38">
        <v>0</v>
      </c>
      <c r="F64" s="38">
        <v>0</v>
      </c>
      <c r="G64" s="38">
        <v>0</v>
      </c>
      <c r="H64" s="38">
        <v>0</v>
      </c>
      <c r="I64" s="38">
        <v>2</v>
      </c>
      <c r="J64" s="38">
        <v>25000</v>
      </c>
      <c r="K64" s="38">
        <v>12</v>
      </c>
      <c r="L64" s="38">
        <v>605727</v>
      </c>
      <c r="M64" s="38">
        <v>0</v>
      </c>
      <c r="N64" s="38">
        <v>0</v>
      </c>
      <c r="O64" s="38">
        <f t="shared" si="0"/>
        <v>31</v>
      </c>
      <c r="P64" s="39">
        <f t="shared" si="1"/>
        <v>7562702.5199999996</v>
      </c>
    </row>
    <row r="65" spans="1:16" ht="18" customHeight="1" x14ac:dyDescent="0.2">
      <c r="A65" s="40"/>
      <c r="B65" s="37" t="s">
        <v>85</v>
      </c>
      <c r="C65" s="38">
        <v>15</v>
      </c>
      <c r="D65" s="38">
        <v>4023116.56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f t="shared" si="0"/>
        <v>15</v>
      </c>
      <c r="P65" s="39">
        <f t="shared" si="1"/>
        <v>4023116.56</v>
      </c>
    </row>
    <row r="66" spans="1:16" ht="18" customHeight="1" x14ac:dyDescent="0.2">
      <c r="A66" s="40"/>
      <c r="B66" s="37" t="s">
        <v>37</v>
      </c>
      <c r="C66" s="38">
        <v>13</v>
      </c>
      <c r="D66" s="38">
        <v>5115916.6400000006</v>
      </c>
      <c r="E66" s="38">
        <v>0</v>
      </c>
      <c r="F66" s="38">
        <v>0</v>
      </c>
      <c r="G66" s="38">
        <v>0</v>
      </c>
      <c r="H66" s="38">
        <v>0</v>
      </c>
      <c r="I66" s="38">
        <v>1</v>
      </c>
      <c r="J66" s="38">
        <v>255124</v>
      </c>
      <c r="K66" s="38">
        <v>9</v>
      </c>
      <c r="L66" s="38">
        <v>282202</v>
      </c>
      <c r="M66" s="38">
        <v>1</v>
      </c>
      <c r="N66" s="38">
        <v>1430</v>
      </c>
      <c r="O66" s="38">
        <f t="shared" si="0"/>
        <v>24</v>
      </c>
      <c r="P66" s="39">
        <f t="shared" si="1"/>
        <v>5654672.6400000006</v>
      </c>
    </row>
    <row r="67" spans="1:16" ht="18" customHeight="1" x14ac:dyDescent="0.2">
      <c r="A67" s="40"/>
      <c r="B67" s="37" t="s">
        <v>86</v>
      </c>
      <c r="C67" s="38">
        <v>1</v>
      </c>
      <c r="D67" s="38">
        <v>38900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f t="shared" si="0"/>
        <v>1</v>
      </c>
      <c r="P67" s="39">
        <f t="shared" si="1"/>
        <v>38900</v>
      </c>
    </row>
    <row r="68" spans="1:16" ht="18" customHeight="1" x14ac:dyDescent="0.2">
      <c r="A68" s="40"/>
      <c r="B68" s="37" t="s">
        <v>87</v>
      </c>
      <c r="C68" s="38">
        <v>1</v>
      </c>
      <c r="D68" s="38">
        <v>249914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f t="shared" si="0"/>
        <v>1</v>
      </c>
      <c r="P68" s="39">
        <f t="shared" si="1"/>
        <v>249914</v>
      </c>
    </row>
    <row r="69" spans="1:16" ht="18" customHeight="1" x14ac:dyDescent="0.2">
      <c r="A69" s="40"/>
      <c r="B69" s="37" t="s">
        <v>88</v>
      </c>
      <c r="C69" s="38">
        <v>4</v>
      </c>
      <c r="D69" s="38">
        <v>1187651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1</v>
      </c>
      <c r="L69" s="38">
        <v>21417</v>
      </c>
      <c r="M69" s="38">
        <v>0</v>
      </c>
      <c r="N69" s="38">
        <v>0</v>
      </c>
      <c r="O69" s="38">
        <f t="shared" si="0"/>
        <v>5</v>
      </c>
      <c r="P69" s="39">
        <f t="shared" si="1"/>
        <v>1209068</v>
      </c>
    </row>
    <row r="70" spans="1:16" ht="18" customHeight="1" x14ac:dyDescent="0.2">
      <c r="A70" s="40"/>
      <c r="B70" s="37" t="s">
        <v>40</v>
      </c>
      <c r="C70" s="38">
        <v>4</v>
      </c>
      <c r="D70" s="38">
        <v>1013300.24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2</v>
      </c>
      <c r="L70" s="38">
        <v>1726</v>
      </c>
      <c r="M70" s="38">
        <v>0</v>
      </c>
      <c r="N70" s="38">
        <v>0</v>
      </c>
      <c r="O70" s="38">
        <f t="shared" si="0"/>
        <v>6</v>
      </c>
      <c r="P70" s="39">
        <f t="shared" si="1"/>
        <v>1015026.24</v>
      </c>
    </row>
    <row r="71" spans="1:16" ht="18" customHeight="1" x14ac:dyDescent="0.2">
      <c r="A71" s="40"/>
      <c r="B71" s="37" t="s">
        <v>89</v>
      </c>
      <c r="C71" s="38">
        <v>1</v>
      </c>
      <c r="D71" s="38">
        <v>50426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f t="shared" ref="O71:O109" si="10">C71+E71+G71+I71+K71+M71</f>
        <v>1</v>
      </c>
      <c r="P71" s="39">
        <f t="shared" ref="P71:P109" si="11">D71+F71+H71+J71+L71+N71</f>
        <v>50426</v>
      </c>
    </row>
    <row r="72" spans="1:16" ht="18" customHeight="1" x14ac:dyDescent="0.2">
      <c r="A72" s="40"/>
      <c r="B72" s="37" t="s">
        <v>90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2</v>
      </c>
      <c r="J72" s="38">
        <v>290949</v>
      </c>
      <c r="K72" s="38">
        <v>0</v>
      </c>
      <c r="L72" s="38">
        <v>0</v>
      </c>
      <c r="M72" s="38">
        <v>0</v>
      </c>
      <c r="N72" s="38">
        <v>0</v>
      </c>
      <c r="O72" s="38">
        <f t="shared" si="10"/>
        <v>2</v>
      </c>
      <c r="P72" s="39">
        <f t="shared" si="11"/>
        <v>290949</v>
      </c>
    </row>
    <row r="73" spans="1:16" ht="18" customHeight="1" x14ac:dyDescent="0.2">
      <c r="A73" s="40"/>
      <c r="B73" s="37" t="s">
        <v>91</v>
      </c>
      <c r="C73" s="38">
        <v>37</v>
      </c>
      <c r="D73" s="38">
        <v>11183274.880000001</v>
      </c>
      <c r="E73" s="38">
        <v>0</v>
      </c>
      <c r="F73" s="38">
        <v>0</v>
      </c>
      <c r="G73" s="38">
        <v>0</v>
      </c>
      <c r="H73" s="38">
        <v>0</v>
      </c>
      <c r="I73" s="38">
        <v>4</v>
      </c>
      <c r="J73" s="38">
        <v>185706</v>
      </c>
      <c r="K73" s="38">
        <v>2</v>
      </c>
      <c r="L73" s="38">
        <v>30020</v>
      </c>
      <c r="M73" s="38">
        <v>0</v>
      </c>
      <c r="N73" s="38">
        <v>0</v>
      </c>
      <c r="O73" s="38">
        <f t="shared" si="10"/>
        <v>43</v>
      </c>
      <c r="P73" s="39">
        <f t="shared" si="11"/>
        <v>11399000.880000001</v>
      </c>
    </row>
    <row r="74" spans="1:16" ht="18" customHeight="1" x14ac:dyDescent="0.2">
      <c r="A74" s="40"/>
      <c r="B74" s="37" t="s">
        <v>6</v>
      </c>
      <c r="C74" s="38">
        <v>11</v>
      </c>
      <c r="D74" s="38">
        <v>6572663.6699999999</v>
      </c>
      <c r="E74" s="38">
        <v>2</v>
      </c>
      <c r="F74" s="38">
        <v>489840.22</v>
      </c>
      <c r="G74" s="38">
        <v>0</v>
      </c>
      <c r="H74" s="38">
        <v>0</v>
      </c>
      <c r="I74" s="38">
        <v>0</v>
      </c>
      <c r="J74" s="38">
        <v>0</v>
      </c>
      <c r="K74" s="38">
        <v>1</v>
      </c>
      <c r="L74" s="38">
        <v>4779</v>
      </c>
      <c r="M74" s="38">
        <v>1</v>
      </c>
      <c r="N74" s="38">
        <v>4999</v>
      </c>
      <c r="O74" s="38">
        <f t="shared" si="10"/>
        <v>15</v>
      </c>
      <c r="P74" s="39">
        <f t="shared" si="11"/>
        <v>7072281.8899999997</v>
      </c>
    </row>
    <row r="75" spans="1:16" ht="18" customHeight="1" x14ac:dyDescent="0.2">
      <c r="A75" s="40"/>
      <c r="B75" s="37" t="s">
        <v>92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5</v>
      </c>
      <c r="L75" s="38">
        <v>80029</v>
      </c>
      <c r="M75" s="38">
        <v>0</v>
      </c>
      <c r="N75" s="38">
        <v>0</v>
      </c>
      <c r="O75" s="38">
        <f t="shared" si="10"/>
        <v>5</v>
      </c>
      <c r="P75" s="39">
        <f t="shared" si="11"/>
        <v>80029</v>
      </c>
    </row>
    <row r="76" spans="1:16" ht="18" customHeight="1" x14ac:dyDescent="0.2">
      <c r="A76" s="40"/>
      <c r="B76" s="37" t="s">
        <v>125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2</v>
      </c>
      <c r="L76" s="38">
        <v>13200</v>
      </c>
      <c r="M76" s="38">
        <v>0</v>
      </c>
      <c r="N76" s="38">
        <v>0</v>
      </c>
      <c r="O76" s="38">
        <f t="shared" si="10"/>
        <v>2</v>
      </c>
      <c r="P76" s="39">
        <f t="shared" si="11"/>
        <v>13200</v>
      </c>
    </row>
    <row r="77" spans="1:16" ht="18" customHeight="1" x14ac:dyDescent="0.2">
      <c r="A77" s="40"/>
      <c r="B77" s="37" t="s">
        <v>93</v>
      </c>
      <c r="C77" s="38">
        <v>3</v>
      </c>
      <c r="D77" s="38">
        <v>150038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3</v>
      </c>
      <c r="L77" s="38">
        <v>660809</v>
      </c>
      <c r="M77" s="38">
        <v>0</v>
      </c>
      <c r="N77" s="38">
        <v>0</v>
      </c>
      <c r="O77" s="38">
        <f t="shared" si="10"/>
        <v>6</v>
      </c>
      <c r="P77" s="39">
        <f t="shared" si="11"/>
        <v>810847</v>
      </c>
    </row>
    <row r="78" spans="1:16" ht="18" customHeight="1" x14ac:dyDescent="0.2">
      <c r="A78" s="40"/>
      <c r="B78" s="37" t="s">
        <v>94</v>
      </c>
      <c r="C78" s="38">
        <v>4</v>
      </c>
      <c r="D78" s="38">
        <v>229753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3</v>
      </c>
      <c r="L78" s="38">
        <v>15365</v>
      </c>
      <c r="M78" s="38">
        <v>0</v>
      </c>
      <c r="N78" s="38">
        <v>0</v>
      </c>
      <c r="O78" s="38">
        <f t="shared" si="10"/>
        <v>7</v>
      </c>
      <c r="P78" s="39">
        <f t="shared" si="11"/>
        <v>245118</v>
      </c>
    </row>
    <row r="79" spans="1:16" ht="18" customHeight="1" x14ac:dyDescent="0.2">
      <c r="A79" s="40"/>
      <c r="B79" s="37" t="s">
        <v>7</v>
      </c>
      <c r="C79" s="38">
        <v>10</v>
      </c>
      <c r="D79" s="38">
        <v>3166717.4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2</v>
      </c>
      <c r="L79" s="38">
        <v>506510</v>
      </c>
      <c r="M79" s="38">
        <v>0</v>
      </c>
      <c r="N79" s="38">
        <v>0</v>
      </c>
      <c r="O79" s="38">
        <f t="shared" si="10"/>
        <v>12</v>
      </c>
      <c r="P79" s="39">
        <f t="shared" si="11"/>
        <v>3673227.4</v>
      </c>
    </row>
    <row r="80" spans="1:16" ht="18" customHeight="1" x14ac:dyDescent="0.2">
      <c r="A80" s="40"/>
      <c r="B80" s="37" t="s">
        <v>8</v>
      </c>
      <c r="C80" s="38">
        <v>32</v>
      </c>
      <c r="D80" s="38">
        <v>27552567</v>
      </c>
      <c r="E80" s="38">
        <v>1</v>
      </c>
      <c r="F80" s="38">
        <v>74128</v>
      </c>
      <c r="G80" s="38">
        <v>0</v>
      </c>
      <c r="H80" s="38">
        <v>0</v>
      </c>
      <c r="I80" s="38">
        <v>1</v>
      </c>
      <c r="J80" s="38">
        <v>110000</v>
      </c>
      <c r="K80" s="38">
        <v>2</v>
      </c>
      <c r="L80" s="38">
        <v>14880</v>
      </c>
      <c r="M80" s="38">
        <v>0</v>
      </c>
      <c r="N80" s="38">
        <v>0</v>
      </c>
      <c r="O80" s="38">
        <f t="shared" si="10"/>
        <v>36</v>
      </c>
      <c r="P80" s="39">
        <f t="shared" si="11"/>
        <v>27751575</v>
      </c>
    </row>
    <row r="81" spans="1:16" ht="18" customHeight="1" x14ac:dyDescent="0.2">
      <c r="A81" s="40"/>
      <c r="B81" s="37" t="s">
        <v>117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2</v>
      </c>
      <c r="J81" s="38">
        <v>373999</v>
      </c>
      <c r="K81" s="38">
        <v>0</v>
      </c>
      <c r="L81" s="38">
        <v>0</v>
      </c>
      <c r="M81" s="38">
        <v>0</v>
      </c>
      <c r="N81" s="38">
        <v>0</v>
      </c>
      <c r="O81" s="38">
        <f t="shared" si="10"/>
        <v>2</v>
      </c>
      <c r="P81" s="39">
        <f t="shared" si="11"/>
        <v>373999</v>
      </c>
    </row>
    <row r="82" spans="1:16" ht="18" customHeight="1" x14ac:dyDescent="0.2">
      <c r="A82" s="40"/>
      <c r="B82" s="37" t="s">
        <v>95</v>
      </c>
      <c r="C82" s="38">
        <v>1</v>
      </c>
      <c r="D82" s="38">
        <v>522915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1</v>
      </c>
      <c r="L82" s="38">
        <v>33500</v>
      </c>
      <c r="M82" s="38">
        <v>0</v>
      </c>
      <c r="N82" s="38">
        <v>0</v>
      </c>
      <c r="O82" s="38">
        <f t="shared" si="10"/>
        <v>2</v>
      </c>
      <c r="P82" s="39">
        <f t="shared" si="11"/>
        <v>556415</v>
      </c>
    </row>
    <row r="83" spans="1:16" ht="18" customHeight="1" x14ac:dyDescent="0.2">
      <c r="A83" s="40"/>
      <c r="B83" s="37" t="s">
        <v>35</v>
      </c>
      <c r="C83" s="38">
        <v>2</v>
      </c>
      <c r="D83" s="38">
        <v>378300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1</v>
      </c>
      <c r="L83" s="38">
        <v>24816</v>
      </c>
      <c r="M83" s="38">
        <v>0</v>
      </c>
      <c r="N83" s="38">
        <v>0</v>
      </c>
      <c r="O83" s="38">
        <f t="shared" si="10"/>
        <v>3</v>
      </c>
      <c r="P83" s="39">
        <f t="shared" si="11"/>
        <v>403116</v>
      </c>
    </row>
    <row r="84" spans="1:16" ht="18" customHeight="1" x14ac:dyDescent="0.2">
      <c r="A84" s="40"/>
      <c r="B84" s="37" t="s">
        <v>96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1</v>
      </c>
      <c r="J84" s="38">
        <v>40200</v>
      </c>
      <c r="K84" s="38">
        <v>2</v>
      </c>
      <c r="L84" s="38">
        <v>27472</v>
      </c>
      <c r="M84" s="38">
        <v>0</v>
      </c>
      <c r="N84" s="38">
        <v>0</v>
      </c>
      <c r="O84" s="38">
        <f t="shared" si="10"/>
        <v>3</v>
      </c>
      <c r="P84" s="39">
        <f t="shared" si="11"/>
        <v>67672</v>
      </c>
    </row>
    <row r="85" spans="1:16" ht="18" customHeight="1" x14ac:dyDescent="0.2">
      <c r="A85" s="40"/>
      <c r="B85" s="37" t="s">
        <v>97</v>
      </c>
      <c r="C85" s="38">
        <v>3</v>
      </c>
      <c r="D85" s="38">
        <v>999829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f t="shared" si="10"/>
        <v>3</v>
      </c>
      <c r="P85" s="39">
        <f t="shared" si="11"/>
        <v>999829</v>
      </c>
    </row>
    <row r="86" spans="1:16" ht="18" customHeight="1" x14ac:dyDescent="0.2">
      <c r="A86" s="40"/>
      <c r="B86" s="37" t="s">
        <v>114</v>
      </c>
      <c r="C86" s="38">
        <v>3</v>
      </c>
      <c r="D86" s="38">
        <v>287822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f t="shared" si="10"/>
        <v>3</v>
      </c>
      <c r="P86" s="39">
        <f t="shared" si="11"/>
        <v>287822</v>
      </c>
    </row>
    <row r="87" spans="1:16" ht="18" customHeight="1" x14ac:dyDescent="0.2">
      <c r="A87" s="40"/>
      <c r="B87" s="37" t="s">
        <v>98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1</v>
      </c>
      <c r="J87" s="38">
        <v>29948</v>
      </c>
      <c r="K87" s="38">
        <v>0</v>
      </c>
      <c r="L87" s="38">
        <v>0</v>
      </c>
      <c r="M87" s="38">
        <v>0</v>
      </c>
      <c r="N87" s="38">
        <v>0</v>
      </c>
      <c r="O87" s="38">
        <f t="shared" si="10"/>
        <v>1</v>
      </c>
      <c r="P87" s="39">
        <f t="shared" si="11"/>
        <v>29948</v>
      </c>
    </row>
    <row r="88" spans="1:16" ht="18" customHeight="1" x14ac:dyDescent="0.2">
      <c r="A88" s="40"/>
      <c r="B88" s="37" t="s">
        <v>13</v>
      </c>
      <c r="C88" s="38">
        <v>5</v>
      </c>
      <c r="D88" s="38">
        <v>164850.91999999998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8</v>
      </c>
      <c r="L88" s="38">
        <v>166127</v>
      </c>
      <c r="M88" s="38">
        <v>0</v>
      </c>
      <c r="N88" s="38">
        <v>0</v>
      </c>
      <c r="O88" s="38">
        <f t="shared" si="10"/>
        <v>13</v>
      </c>
      <c r="P88" s="39">
        <f t="shared" si="11"/>
        <v>330977.91999999998</v>
      </c>
    </row>
    <row r="89" spans="1:16" ht="18" customHeight="1" thickBot="1" x14ac:dyDescent="0.25">
      <c r="A89" s="42" t="s">
        <v>46</v>
      </c>
      <c r="B89" s="43" t="s">
        <v>33</v>
      </c>
      <c r="C89" s="44">
        <f>SUM(C45:C88)</f>
        <v>242</v>
      </c>
      <c r="D89" s="44">
        <f t="shared" ref="D89:N89" si="12">SUM(D45:D88)</f>
        <v>96596479.650000021</v>
      </c>
      <c r="E89" s="44">
        <f t="shared" si="12"/>
        <v>7</v>
      </c>
      <c r="F89" s="44">
        <f t="shared" si="12"/>
        <v>3255078.2199999997</v>
      </c>
      <c r="G89" s="44">
        <f t="shared" si="12"/>
        <v>0</v>
      </c>
      <c r="H89" s="44">
        <f t="shared" si="12"/>
        <v>0</v>
      </c>
      <c r="I89" s="44">
        <f t="shared" si="12"/>
        <v>24</v>
      </c>
      <c r="J89" s="44">
        <f t="shared" si="12"/>
        <v>2182599</v>
      </c>
      <c r="K89" s="44">
        <f t="shared" si="12"/>
        <v>72</v>
      </c>
      <c r="L89" s="44">
        <f t="shared" si="12"/>
        <v>3481144</v>
      </c>
      <c r="M89" s="44">
        <f t="shared" si="12"/>
        <v>3</v>
      </c>
      <c r="N89" s="44">
        <f t="shared" si="12"/>
        <v>8429</v>
      </c>
      <c r="O89" s="44">
        <f t="shared" si="10"/>
        <v>348</v>
      </c>
      <c r="P89" s="60">
        <f t="shared" si="11"/>
        <v>105523729.87000002</v>
      </c>
    </row>
    <row r="90" spans="1:16" ht="18" customHeight="1" x14ac:dyDescent="0.2">
      <c r="A90" s="40" t="s">
        <v>19</v>
      </c>
      <c r="B90" s="37" t="s">
        <v>99</v>
      </c>
      <c r="C90" s="38">
        <v>7</v>
      </c>
      <c r="D90" s="38">
        <v>1006445.8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1</v>
      </c>
      <c r="L90" s="38">
        <v>312877</v>
      </c>
      <c r="M90" s="38">
        <v>0</v>
      </c>
      <c r="N90" s="38">
        <v>0</v>
      </c>
      <c r="O90" s="38">
        <f t="shared" si="10"/>
        <v>8</v>
      </c>
      <c r="P90" s="39">
        <f t="shared" si="11"/>
        <v>1319322.8</v>
      </c>
    </row>
    <row r="91" spans="1:16" ht="18" customHeight="1" x14ac:dyDescent="0.2">
      <c r="A91" s="40"/>
      <c r="B91" s="37" t="s">
        <v>38</v>
      </c>
      <c r="C91" s="38">
        <v>5</v>
      </c>
      <c r="D91" s="38">
        <v>297562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f t="shared" si="10"/>
        <v>5</v>
      </c>
      <c r="P91" s="39">
        <f t="shared" si="11"/>
        <v>297562</v>
      </c>
    </row>
    <row r="92" spans="1:16" ht="18" customHeight="1" thickBot="1" x14ac:dyDescent="0.25">
      <c r="A92" s="42" t="s">
        <v>29</v>
      </c>
      <c r="B92" s="43" t="s">
        <v>33</v>
      </c>
      <c r="C92" s="44">
        <f>SUM(C90:C91)</f>
        <v>12</v>
      </c>
      <c r="D92" s="44">
        <f t="shared" ref="D92:N92" si="13">SUM(D90:D91)</f>
        <v>1304007.8</v>
      </c>
      <c r="E92" s="44">
        <f t="shared" si="13"/>
        <v>0</v>
      </c>
      <c r="F92" s="44">
        <f t="shared" si="13"/>
        <v>0</v>
      </c>
      <c r="G92" s="44">
        <f t="shared" si="13"/>
        <v>0</v>
      </c>
      <c r="H92" s="44">
        <f t="shared" si="13"/>
        <v>0</v>
      </c>
      <c r="I92" s="44">
        <f t="shared" si="13"/>
        <v>0</v>
      </c>
      <c r="J92" s="44">
        <f t="shared" si="13"/>
        <v>0</v>
      </c>
      <c r="K92" s="44">
        <f t="shared" si="13"/>
        <v>1</v>
      </c>
      <c r="L92" s="44">
        <f t="shared" si="13"/>
        <v>312877</v>
      </c>
      <c r="M92" s="44">
        <f t="shared" si="13"/>
        <v>0</v>
      </c>
      <c r="N92" s="44">
        <f t="shared" si="13"/>
        <v>0</v>
      </c>
      <c r="O92" s="44">
        <f t="shared" si="10"/>
        <v>13</v>
      </c>
      <c r="P92" s="60">
        <f t="shared" si="11"/>
        <v>1616884.8</v>
      </c>
    </row>
    <row r="93" spans="1:16" ht="18" customHeight="1" x14ac:dyDescent="0.2">
      <c r="A93" s="40" t="s">
        <v>55</v>
      </c>
      <c r="B93" s="37" t="s">
        <v>54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f t="shared" si="10"/>
        <v>0</v>
      </c>
      <c r="P93" s="39">
        <f t="shared" si="11"/>
        <v>0</v>
      </c>
    </row>
    <row r="94" spans="1:16" ht="18" customHeight="1" x14ac:dyDescent="0.2">
      <c r="A94" s="40"/>
      <c r="B94" s="37" t="s">
        <v>105</v>
      </c>
      <c r="C94" s="38">
        <v>37</v>
      </c>
      <c r="D94" s="38">
        <v>7101228.1299999999</v>
      </c>
      <c r="E94" s="38">
        <v>4</v>
      </c>
      <c r="F94" s="38">
        <v>1056868</v>
      </c>
      <c r="G94" s="38">
        <v>0</v>
      </c>
      <c r="H94" s="38">
        <v>0</v>
      </c>
      <c r="I94" s="38">
        <v>0</v>
      </c>
      <c r="J94" s="38">
        <v>0</v>
      </c>
      <c r="K94" s="38">
        <v>6</v>
      </c>
      <c r="L94" s="38">
        <v>846552</v>
      </c>
      <c r="M94" s="38">
        <v>0</v>
      </c>
      <c r="N94" s="38">
        <v>0</v>
      </c>
      <c r="O94" s="38">
        <f t="shared" si="10"/>
        <v>47</v>
      </c>
      <c r="P94" s="39">
        <f t="shared" si="11"/>
        <v>9004648.129999999</v>
      </c>
    </row>
    <row r="95" spans="1:16" ht="18" customHeight="1" thickBot="1" x14ac:dyDescent="0.25">
      <c r="A95" s="42" t="s">
        <v>31</v>
      </c>
      <c r="B95" s="43" t="s">
        <v>33</v>
      </c>
      <c r="C95" s="44">
        <f t="shared" ref="C95:N95" si="14">SUM(C93:C94)</f>
        <v>37</v>
      </c>
      <c r="D95" s="44">
        <f t="shared" si="14"/>
        <v>7101228.1299999999</v>
      </c>
      <c r="E95" s="44">
        <f t="shared" si="14"/>
        <v>4</v>
      </c>
      <c r="F95" s="44">
        <f t="shared" si="14"/>
        <v>1056868</v>
      </c>
      <c r="G95" s="44">
        <f t="shared" si="14"/>
        <v>0</v>
      </c>
      <c r="H95" s="44">
        <f t="shared" si="14"/>
        <v>0</v>
      </c>
      <c r="I95" s="44">
        <f t="shared" si="14"/>
        <v>0</v>
      </c>
      <c r="J95" s="44">
        <f t="shared" si="14"/>
        <v>0</v>
      </c>
      <c r="K95" s="44">
        <f t="shared" si="14"/>
        <v>6</v>
      </c>
      <c r="L95" s="44">
        <f t="shared" si="14"/>
        <v>846552</v>
      </c>
      <c r="M95" s="44">
        <f t="shared" si="14"/>
        <v>0</v>
      </c>
      <c r="N95" s="44">
        <f t="shared" si="14"/>
        <v>0</v>
      </c>
      <c r="O95" s="44">
        <f t="shared" si="10"/>
        <v>47</v>
      </c>
      <c r="P95" s="60">
        <f t="shared" si="11"/>
        <v>9004648.129999999</v>
      </c>
    </row>
    <row r="96" spans="1:16" ht="18" customHeight="1" x14ac:dyDescent="0.2">
      <c r="A96" s="40" t="s">
        <v>100</v>
      </c>
      <c r="B96" s="37" t="s">
        <v>101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f t="shared" si="10"/>
        <v>0</v>
      </c>
      <c r="P96" s="39">
        <f t="shared" si="11"/>
        <v>0</v>
      </c>
    </row>
    <row r="97" spans="1:16" ht="18" customHeight="1" thickBot="1" x14ac:dyDescent="0.25">
      <c r="A97" s="42" t="s">
        <v>106</v>
      </c>
      <c r="B97" s="43" t="s">
        <v>33</v>
      </c>
      <c r="C97" s="44">
        <f t="shared" ref="C97:N97" si="15">SUM(C96:C96)</f>
        <v>0</v>
      </c>
      <c r="D97" s="46">
        <f t="shared" si="15"/>
        <v>0</v>
      </c>
      <c r="E97" s="44">
        <f t="shared" si="15"/>
        <v>0</v>
      </c>
      <c r="F97" s="46">
        <f t="shared" si="15"/>
        <v>0</v>
      </c>
      <c r="G97" s="44">
        <f t="shared" si="15"/>
        <v>0</v>
      </c>
      <c r="H97" s="46">
        <f t="shared" si="15"/>
        <v>0</v>
      </c>
      <c r="I97" s="44">
        <f t="shared" si="15"/>
        <v>0</v>
      </c>
      <c r="J97" s="46">
        <f t="shared" si="15"/>
        <v>0</v>
      </c>
      <c r="K97" s="44">
        <f t="shared" si="15"/>
        <v>0</v>
      </c>
      <c r="L97" s="46">
        <f t="shared" si="15"/>
        <v>0</v>
      </c>
      <c r="M97" s="44">
        <f t="shared" si="15"/>
        <v>0</v>
      </c>
      <c r="N97" s="46">
        <f t="shared" si="15"/>
        <v>0</v>
      </c>
      <c r="O97" s="44">
        <f t="shared" si="10"/>
        <v>0</v>
      </c>
      <c r="P97" s="45">
        <f t="shared" si="11"/>
        <v>0</v>
      </c>
    </row>
    <row r="98" spans="1:16" ht="18" customHeight="1" x14ac:dyDescent="0.2">
      <c r="A98" s="40" t="s">
        <v>104</v>
      </c>
      <c r="B98" s="37" t="s">
        <v>126</v>
      </c>
      <c r="C98" s="38">
        <v>2</v>
      </c>
      <c r="D98" s="38">
        <v>7579884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f t="shared" si="10"/>
        <v>2</v>
      </c>
      <c r="P98" s="39">
        <f t="shared" si="11"/>
        <v>7579884</v>
      </c>
    </row>
    <row r="99" spans="1:16" ht="18" customHeight="1" x14ac:dyDescent="0.2">
      <c r="A99" s="40"/>
      <c r="B99" s="37" t="s">
        <v>44</v>
      </c>
      <c r="C99" s="38">
        <v>0</v>
      </c>
      <c r="D99" s="38">
        <v>0</v>
      </c>
      <c r="E99" s="38">
        <v>1</v>
      </c>
      <c r="F99" s="38">
        <v>100000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f t="shared" si="10"/>
        <v>1</v>
      </c>
      <c r="P99" s="39">
        <f t="shared" si="11"/>
        <v>100000</v>
      </c>
    </row>
    <row r="100" spans="1:16" ht="18" customHeight="1" x14ac:dyDescent="0.2">
      <c r="A100" s="40"/>
      <c r="B100" s="37" t="s">
        <v>103</v>
      </c>
      <c r="C100" s="38">
        <v>1</v>
      </c>
      <c r="D100" s="38">
        <v>34376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f t="shared" si="10"/>
        <v>1</v>
      </c>
      <c r="P100" s="39">
        <f t="shared" si="11"/>
        <v>34376</v>
      </c>
    </row>
    <row r="101" spans="1:16" ht="18" customHeight="1" thickBot="1" x14ac:dyDescent="0.25">
      <c r="A101" s="42" t="s">
        <v>107</v>
      </c>
      <c r="B101" s="43" t="s">
        <v>33</v>
      </c>
      <c r="C101" s="44">
        <f t="shared" ref="C101:N101" si="16">SUM(C98:C100)</f>
        <v>3</v>
      </c>
      <c r="D101" s="44">
        <f t="shared" si="16"/>
        <v>7614260</v>
      </c>
      <c r="E101" s="44">
        <f t="shared" si="16"/>
        <v>1</v>
      </c>
      <c r="F101" s="44">
        <f t="shared" si="16"/>
        <v>100000</v>
      </c>
      <c r="G101" s="44">
        <f t="shared" si="16"/>
        <v>0</v>
      </c>
      <c r="H101" s="44">
        <f t="shared" si="16"/>
        <v>0</v>
      </c>
      <c r="I101" s="44">
        <f t="shared" si="16"/>
        <v>0</v>
      </c>
      <c r="J101" s="44">
        <f t="shared" si="16"/>
        <v>0</v>
      </c>
      <c r="K101" s="44">
        <f t="shared" si="16"/>
        <v>0</v>
      </c>
      <c r="L101" s="44">
        <f t="shared" si="16"/>
        <v>0</v>
      </c>
      <c r="M101" s="44">
        <f t="shared" si="16"/>
        <v>0</v>
      </c>
      <c r="N101" s="44">
        <f t="shared" si="16"/>
        <v>0</v>
      </c>
      <c r="O101" s="44">
        <f t="shared" si="10"/>
        <v>4</v>
      </c>
      <c r="P101" s="60">
        <f t="shared" si="11"/>
        <v>7714260</v>
      </c>
    </row>
    <row r="102" spans="1:16" ht="18" customHeight="1" x14ac:dyDescent="0.2">
      <c r="A102" s="40" t="s">
        <v>30</v>
      </c>
      <c r="B102" s="37" t="s">
        <v>53</v>
      </c>
      <c r="C102" s="38">
        <v>2</v>
      </c>
      <c r="D102" s="38">
        <v>658891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0"/>
        <v>2</v>
      </c>
      <c r="P102" s="39">
        <f t="shared" si="11"/>
        <v>658891</v>
      </c>
    </row>
    <row r="103" spans="1:16" ht="18" customHeight="1" x14ac:dyDescent="0.2">
      <c r="A103" s="40"/>
      <c r="B103" s="37" t="s">
        <v>102</v>
      </c>
      <c r="C103" s="38">
        <v>1</v>
      </c>
      <c r="D103" s="38">
        <v>255611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f t="shared" si="10"/>
        <v>1</v>
      </c>
      <c r="P103" s="39">
        <f t="shared" si="11"/>
        <v>255611</v>
      </c>
    </row>
    <row r="104" spans="1:16" ht="18" customHeight="1" x14ac:dyDescent="0.2">
      <c r="A104" s="40"/>
      <c r="B104" s="37" t="s">
        <v>120</v>
      </c>
      <c r="C104" s="38">
        <v>1</v>
      </c>
      <c r="D104" s="38">
        <v>3527940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f t="shared" si="10"/>
        <v>1</v>
      </c>
      <c r="P104" s="39">
        <f t="shared" si="11"/>
        <v>3527940</v>
      </c>
    </row>
    <row r="105" spans="1:16" ht="18" customHeight="1" x14ac:dyDescent="0.2">
      <c r="A105" s="40"/>
      <c r="B105" s="37" t="s">
        <v>32</v>
      </c>
      <c r="C105" s="38">
        <v>1</v>
      </c>
      <c r="D105" s="38">
        <v>184000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f t="shared" si="10"/>
        <v>1</v>
      </c>
      <c r="P105" s="39">
        <f t="shared" si="11"/>
        <v>184000</v>
      </c>
    </row>
    <row r="106" spans="1:16" ht="18" customHeight="1" x14ac:dyDescent="0.2">
      <c r="A106" s="40"/>
      <c r="B106" s="37" t="s">
        <v>121</v>
      </c>
      <c r="C106" s="38">
        <v>1</v>
      </c>
      <c r="D106" s="38">
        <v>3527940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f t="shared" si="10"/>
        <v>1</v>
      </c>
      <c r="P106" s="39">
        <f t="shared" si="11"/>
        <v>3527940</v>
      </c>
    </row>
    <row r="107" spans="1:16" ht="18" customHeight="1" x14ac:dyDescent="0.2">
      <c r="A107" s="40"/>
      <c r="B107" s="37" t="s">
        <v>119</v>
      </c>
      <c r="C107" s="38">
        <v>0</v>
      </c>
      <c r="D107" s="38">
        <v>0</v>
      </c>
      <c r="E107" s="38">
        <v>2</v>
      </c>
      <c r="F107" s="38">
        <v>41862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f t="shared" si="10"/>
        <v>2</v>
      </c>
      <c r="P107" s="39">
        <f t="shared" si="11"/>
        <v>41862</v>
      </c>
    </row>
    <row r="108" spans="1:16" ht="18" customHeight="1" x14ac:dyDescent="0.2">
      <c r="A108" s="40"/>
      <c r="B108" s="37" t="s">
        <v>122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1</v>
      </c>
      <c r="L108" s="38">
        <v>250000</v>
      </c>
      <c r="M108" s="38">
        <v>0</v>
      </c>
      <c r="N108" s="38">
        <v>0</v>
      </c>
      <c r="O108" s="38">
        <f t="shared" si="10"/>
        <v>1</v>
      </c>
      <c r="P108" s="39">
        <f t="shared" si="11"/>
        <v>250000</v>
      </c>
    </row>
    <row r="109" spans="1:16" ht="18" customHeight="1" thickBot="1" x14ac:dyDescent="0.25">
      <c r="A109" s="42" t="s">
        <v>30</v>
      </c>
      <c r="B109" s="43" t="s">
        <v>33</v>
      </c>
      <c r="C109" s="44">
        <f t="shared" ref="C109:N109" si="17">SUM(C102:C108)</f>
        <v>6</v>
      </c>
      <c r="D109" s="44">
        <f t="shared" si="17"/>
        <v>8154382</v>
      </c>
      <c r="E109" s="44">
        <f t="shared" si="17"/>
        <v>2</v>
      </c>
      <c r="F109" s="44">
        <f t="shared" si="17"/>
        <v>41862</v>
      </c>
      <c r="G109" s="44">
        <f t="shared" si="17"/>
        <v>0</v>
      </c>
      <c r="H109" s="44">
        <f t="shared" si="17"/>
        <v>0</v>
      </c>
      <c r="I109" s="44">
        <f t="shared" si="17"/>
        <v>0</v>
      </c>
      <c r="J109" s="44">
        <f t="shared" si="17"/>
        <v>0</v>
      </c>
      <c r="K109" s="44">
        <f t="shared" si="17"/>
        <v>1</v>
      </c>
      <c r="L109" s="44">
        <f t="shared" si="17"/>
        <v>250000</v>
      </c>
      <c r="M109" s="44">
        <f t="shared" si="17"/>
        <v>0</v>
      </c>
      <c r="N109" s="44">
        <f t="shared" si="17"/>
        <v>0</v>
      </c>
      <c r="O109" s="44">
        <f t="shared" si="10"/>
        <v>9</v>
      </c>
      <c r="P109" s="60">
        <f t="shared" si="11"/>
        <v>8446244</v>
      </c>
    </row>
    <row r="110" spans="1:16" ht="18" customHeight="1" thickBot="1" x14ac:dyDescent="0.25">
      <c r="A110" s="32"/>
      <c r="B110" s="33"/>
      <c r="C110" s="47"/>
      <c r="D110" s="47"/>
      <c r="E110" s="47"/>
      <c r="F110" s="48"/>
      <c r="G110" s="49"/>
      <c r="H110" s="50"/>
      <c r="I110" s="49"/>
      <c r="J110" s="50"/>
      <c r="K110" s="49"/>
      <c r="L110" s="49"/>
      <c r="M110" s="49"/>
      <c r="N110" s="49"/>
      <c r="O110" s="49"/>
      <c r="P110" s="49"/>
    </row>
    <row r="111" spans="1:16" ht="18" customHeight="1" thickBot="1" x14ac:dyDescent="0.25">
      <c r="A111" s="51" t="s">
        <v>0</v>
      </c>
      <c r="B111" s="58"/>
      <c r="C111" s="59">
        <f>C20+C31+C34+C44+C89+C92+C95+C97+C101+C109</f>
        <v>489</v>
      </c>
      <c r="D111" s="59">
        <f t="shared" ref="D111:P111" si="18">D20+D31+D34+D44+D89+D92+D95+D97+D101+D109</f>
        <v>162763363.00000003</v>
      </c>
      <c r="E111" s="59">
        <f t="shared" si="18"/>
        <v>38</v>
      </c>
      <c r="F111" s="59">
        <f t="shared" si="18"/>
        <v>9327712.2199999988</v>
      </c>
      <c r="G111" s="59">
        <f t="shared" si="18"/>
        <v>1</v>
      </c>
      <c r="H111" s="59">
        <f t="shared" si="18"/>
        <v>8000</v>
      </c>
      <c r="I111" s="59">
        <f t="shared" si="18"/>
        <v>35</v>
      </c>
      <c r="J111" s="59">
        <f t="shared" si="18"/>
        <v>2888429.36</v>
      </c>
      <c r="K111" s="59">
        <f t="shared" si="18"/>
        <v>109</v>
      </c>
      <c r="L111" s="59">
        <f t="shared" si="18"/>
        <v>6625330</v>
      </c>
      <c r="M111" s="59">
        <f t="shared" si="18"/>
        <v>6</v>
      </c>
      <c r="N111" s="59">
        <f t="shared" si="18"/>
        <v>59590</v>
      </c>
      <c r="O111" s="59">
        <f t="shared" si="18"/>
        <v>678</v>
      </c>
      <c r="P111" s="61">
        <f t="shared" si="18"/>
        <v>181672424.58000004</v>
      </c>
    </row>
  </sheetData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48" fitToHeight="2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2020-09-02T20:18:41Z</cp:lastPrinted>
  <dcterms:created xsi:type="dcterms:W3CDTF">2003-07-30T18:18:18Z</dcterms:created>
  <dcterms:modified xsi:type="dcterms:W3CDTF">2020-09-03T16:25:31Z</dcterms:modified>
</cp:coreProperties>
</file>