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S:\fab\CENTRAL DATA\Budget Building\FY 2024\F150 Target Planning\"/>
    </mc:Choice>
  </mc:AlternateContent>
  <xr:revisionPtr revIDLastSave="0" documentId="13_ncr:1_{2F509322-FB43-4DBB-93ED-2B51A15FB5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Worksheet" sheetId="4" r:id="rId1"/>
    <sheet name="Rate Calculation" sheetId="6" r:id="rId2"/>
  </sheets>
  <definedNames>
    <definedName name="_xlnm.Print_Area" localSheetId="0">'Budget Worksheet'!$A$1:$L$99</definedName>
    <definedName name="_xlnm.Print_Area" localSheetId="1">'Rate Calculation'!$A$1:$M$60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K45" i="4"/>
  <c r="K44" i="4"/>
  <c r="K43" i="4"/>
  <c r="H45" i="4"/>
  <c r="H44" i="4"/>
  <c r="H43" i="4"/>
  <c r="B54" i="6" l="1"/>
  <c r="H54" i="6" s="1"/>
  <c r="J50" i="6"/>
  <c r="H50" i="6"/>
  <c r="H21" i="6"/>
  <c r="K77" i="4" l="1"/>
  <c r="H77" i="4"/>
  <c r="K29" i="4"/>
  <c r="H29" i="4"/>
  <c r="K46" i="4"/>
  <c r="K82" i="4" s="1"/>
  <c r="K84" i="4" s="1"/>
  <c r="K41" i="4"/>
  <c r="H41" i="4"/>
  <c r="H46" i="4"/>
  <c r="H82" i="4" s="1"/>
  <c r="H84" i="4" s="1"/>
  <c r="J26" i="6" l="1"/>
  <c r="J29" i="6"/>
  <c r="J28" i="6"/>
  <c r="J27" i="6"/>
  <c r="J25" i="6"/>
  <c r="J19" i="6"/>
  <c r="J18" i="6"/>
  <c r="J17" i="6"/>
  <c r="J16" i="6"/>
  <c r="J15" i="6"/>
  <c r="J13" i="6"/>
  <c r="J21" i="6" l="1"/>
  <c r="H86" i="4"/>
  <c r="K10" i="4" s="1"/>
</calcChain>
</file>

<file path=xl/sharedStrings.xml><?xml version="1.0" encoding="utf-8"?>
<sst xmlns="http://schemas.openxmlformats.org/spreadsheetml/2006/main" count="203" uniqueCount="180">
  <si>
    <t>REVENUE</t>
  </si>
  <si>
    <t>NOTES:</t>
  </si>
  <si>
    <t>TOTAL REVENUE</t>
  </si>
  <si>
    <t>TOTAL EXPENSE</t>
  </si>
  <si>
    <t>A</t>
  </si>
  <si>
    <t>Next Year Projection</t>
  </si>
  <si>
    <t>Product Sales and Svcs Income - External Customers</t>
  </si>
  <si>
    <t>Use of Prior Year Fund Balance</t>
  </si>
  <si>
    <t>Internal Charge Income (Photocopiers, Product Sales)</t>
  </si>
  <si>
    <t>E4890</t>
  </si>
  <si>
    <t>B</t>
  </si>
  <si>
    <t>EXPENDITURES:</t>
  </si>
  <si>
    <t>E5010</t>
  </si>
  <si>
    <t>Faculty Salaries (TT)</t>
  </si>
  <si>
    <t>E5020</t>
  </si>
  <si>
    <t>Faculty Salaries (Non-TT)</t>
  </si>
  <si>
    <t>E5200</t>
  </si>
  <si>
    <t>Staff Salaries</t>
  </si>
  <si>
    <t>E5600</t>
  </si>
  <si>
    <t>Temporary Employees</t>
  </si>
  <si>
    <t>E6000</t>
  </si>
  <si>
    <t>Operating</t>
  </si>
  <si>
    <t>E6001</t>
  </si>
  <si>
    <t>Supplies</t>
  </si>
  <si>
    <t>E6010</t>
  </si>
  <si>
    <t>Copying &amp; Printing</t>
  </si>
  <si>
    <t>E6012</t>
  </si>
  <si>
    <t>Postage &amp; Shipping</t>
  </si>
  <si>
    <t>E6020</t>
  </si>
  <si>
    <t>Computer Services</t>
  </si>
  <si>
    <t>E6050</t>
  </si>
  <si>
    <t>Travel</t>
  </si>
  <si>
    <t>E6055</t>
  </si>
  <si>
    <t>Hospitality &amp; Business Meals</t>
  </si>
  <si>
    <t>E6120</t>
  </si>
  <si>
    <t>Consulting &amp; Professional Services</t>
  </si>
  <si>
    <t>E6500</t>
  </si>
  <si>
    <t>Non Capital Equipment</t>
  </si>
  <si>
    <t>E6320</t>
  </si>
  <si>
    <t>Telephone &amp; Related Expense</t>
  </si>
  <si>
    <t>E8090</t>
  </si>
  <si>
    <t>E6900</t>
  </si>
  <si>
    <t xml:space="preserve">Equipment </t>
  </si>
  <si>
    <t>E8100</t>
  </si>
  <si>
    <t>E5991</t>
  </si>
  <si>
    <t>E5994</t>
  </si>
  <si>
    <t>E8649</t>
  </si>
  <si>
    <t>Addition to Fund balance</t>
  </si>
  <si>
    <t>C</t>
  </si>
  <si>
    <t>Total Expense:</t>
  </si>
  <si>
    <t>D</t>
  </si>
  <si>
    <t>Net From Operations (Section B - Section C)</t>
  </si>
  <si>
    <t>E</t>
  </si>
  <si>
    <t>Projected Year-End Fund Balance (Section A+ Section D)</t>
  </si>
  <si>
    <r>
      <rPr>
        <b/>
        <sz val="10"/>
        <rFont val="Calibri"/>
        <family val="2"/>
        <scheme val="minor"/>
      </rPr>
      <t>E4501</t>
    </r>
    <r>
      <rPr>
        <sz val="10"/>
        <rFont val="Calibri"/>
        <family val="2"/>
        <scheme val="minor"/>
      </rPr>
      <t xml:space="preserve"> </t>
    </r>
  </si>
  <si>
    <r>
      <rPr>
        <b/>
        <sz val="10"/>
        <rFont val="Calibri"/>
        <family val="2"/>
        <scheme val="minor"/>
      </rPr>
      <t>E4649</t>
    </r>
    <r>
      <rPr>
        <sz val="10"/>
        <rFont val="Calibri"/>
        <family val="2"/>
        <scheme val="minor"/>
      </rPr>
      <t xml:space="preserve"> </t>
    </r>
  </si>
  <si>
    <r>
      <rPr>
        <b/>
        <sz val="10"/>
        <rFont val="Calibri"/>
        <family val="2"/>
        <scheme val="minor"/>
      </rPr>
      <t>E4800</t>
    </r>
    <r>
      <rPr>
        <sz val="10"/>
        <rFont val="Calibri"/>
        <family val="2"/>
        <scheme val="minor"/>
      </rPr>
      <t xml:space="preserve"> </t>
    </r>
  </si>
  <si>
    <r>
      <rPr>
        <b/>
        <sz val="10"/>
        <rFont val="Calibri"/>
        <family val="2"/>
        <scheme val="minor"/>
      </rPr>
      <t>E4870</t>
    </r>
    <r>
      <rPr>
        <sz val="10"/>
        <rFont val="Calibri"/>
        <family val="2"/>
        <scheme val="minor"/>
      </rPr>
      <t xml:space="preserve"> </t>
    </r>
  </si>
  <si>
    <r>
      <t xml:space="preserve">(Converted from Net Assets:  </t>
    </r>
    <r>
      <rPr>
        <i/>
        <sz val="10"/>
        <rFont val="Calibri"/>
        <family val="2"/>
        <scheme val="minor"/>
      </rPr>
      <t>negative fund balance is a deficit</t>
    </r>
    <r>
      <rPr>
        <sz val="10"/>
        <rFont val="Calibri"/>
        <family val="2"/>
        <scheme val="minor"/>
      </rPr>
      <t>)</t>
    </r>
  </si>
  <si>
    <t>PROJECTED RESULTS</t>
  </si>
  <si>
    <t>REVENUE SOURCES</t>
  </si>
  <si>
    <t>E-LEVEL</t>
  </si>
  <si>
    <t>#UNITS</t>
  </si>
  <si>
    <t>ITEM DESCRIPTION</t>
  </si>
  <si>
    <t>EXAMPLE</t>
  </si>
  <si>
    <t>Conference Registration</t>
  </si>
  <si>
    <t>AMOUNT</t>
  </si>
  <si>
    <t>E4501</t>
  </si>
  <si>
    <t>TOTALS</t>
  </si>
  <si>
    <t>EXPENSE DETAIL</t>
  </si>
  <si>
    <t>Susie's benefits</t>
  </si>
  <si>
    <t>Marketing flyers</t>
  </si>
  <si>
    <t>Speaker Hotel/Travel</t>
  </si>
  <si>
    <t>E6350</t>
  </si>
  <si>
    <t>Rental Expense</t>
  </si>
  <si>
    <t>Speaker Mileage</t>
  </si>
  <si>
    <t>E6102</t>
  </si>
  <si>
    <t>Insurance - General Liability</t>
  </si>
  <si>
    <t>E6103</t>
  </si>
  <si>
    <t>Insurance - CBP Bldg Cont</t>
  </si>
  <si>
    <t>E6105</t>
  </si>
  <si>
    <t>Insurance - Umbrl Excs</t>
  </si>
  <si>
    <t>E6313</t>
  </si>
  <si>
    <t>Repair &amp; Maintenance</t>
  </si>
  <si>
    <t>E6510</t>
  </si>
  <si>
    <t>Maintenance &amp; License</t>
  </si>
  <si>
    <t>E6910</t>
  </si>
  <si>
    <t>Construction Cost</t>
  </si>
  <si>
    <t>E6301</t>
  </si>
  <si>
    <t>Utility Expense - No 2 Fuel</t>
  </si>
  <si>
    <t>E6303</t>
  </si>
  <si>
    <t>Utility Expense - Natural Gas</t>
  </si>
  <si>
    <t>E6309</t>
  </si>
  <si>
    <t>Utility Expense - Heat</t>
  </si>
  <si>
    <t>E6310</t>
  </si>
  <si>
    <t>Utility Expense - Electric</t>
  </si>
  <si>
    <t>E6311</t>
  </si>
  <si>
    <t>Utility Expense - Water</t>
  </si>
  <si>
    <t>E5300</t>
  </si>
  <si>
    <t>Staff Wages</t>
  </si>
  <si>
    <t>E5700</t>
  </si>
  <si>
    <t>Other Compensation</t>
  </si>
  <si>
    <t>E5521</t>
  </si>
  <si>
    <t>Students</t>
  </si>
  <si>
    <t>Total Salary Budget</t>
  </si>
  <si>
    <t>Total Benefits Budget</t>
  </si>
  <si>
    <t>Total Operating Budget</t>
  </si>
  <si>
    <t>E4051</t>
  </si>
  <si>
    <t>Fee Rev - Student Fees</t>
  </si>
  <si>
    <t>E4431</t>
  </si>
  <si>
    <t>Contributions &amp; Pledge Revenue</t>
  </si>
  <si>
    <t>E4610</t>
  </si>
  <si>
    <t>Rental Income</t>
  </si>
  <si>
    <t>E4058</t>
  </si>
  <si>
    <t>Board Fees</t>
  </si>
  <si>
    <t>E4101</t>
  </si>
  <si>
    <t>Program &amp; Event Fees</t>
  </si>
  <si>
    <t>E4531</t>
  </si>
  <si>
    <t>Other Auxiliary Income</t>
  </si>
  <si>
    <t>E4602</t>
  </si>
  <si>
    <t>Licensing Income</t>
  </si>
  <si>
    <t>Unit General Fund Support</t>
  </si>
  <si>
    <r>
      <t xml:space="preserve">Central I/E Support </t>
    </r>
    <r>
      <rPr>
        <i/>
        <sz val="10"/>
        <rFont val="Calibri"/>
        <family val="2"/>
        <scheme val="minor"/>
      </rPr>
      <t>(i.e. space subsidy)</t>
    </r>
  </si>
  <si>
    <t>Total Revenue Budget</t>
  </si>
  <si>
    <r>
      <t xml:space="preserve">Equipment Cost Transfer </t>
    </r>
    <r>
      <rPr>
        <i/>
        <sz val="10"/>
        <color theme="1"/>
        <rFont val="Calibri"/>
        <family val="2"/>
        <scheme val="minor"/>
      </rPr>
      <t>(i.e. Depreciation)</t>
    </r>
  </si>
  <si>
    <r>
      <t xml:space="preserve">SOURCE CODE &amp; ACTIVITY NAME </t>
    </r>
    <r>
      <rPr>
        <i/>
        <u/>
        <sz val="10"/>
        <color theme="1"/>
        <rFont val="Calibri"/>
        <family val="2"/>
        <scheme val="minor"/>
      </rPr>
      <t>(i.e. 13xxxx - ABC Conference)</t>
    </r>
  </si>
  <si>
    <r>
      <t xml:space="preserve">INDIRECT RATE </t>
    </r>
    <r>
      <rPr>
        <i/>
        <sz val="10"/>
        <color theme="1"/>
        <rFont val="Calibri"/>
        <family val="2"/>
        <scheme val="minor"/>
      </rPr>
      <t>(4%, 20%, Space, Flat, N/A)</t>
    </r>
  </si>
  <si>
    <t>8% Susie's salary</t>
  </si>
  <si>
    <r>
      <rPr>
        <b/>
        <sz val="10"/>
        <color theme="1"/>
        <rFont val="Calibri"/>
        <family val="2"/>
        <scheme val="minor"/>
      </rPr>
      <t>Rate calculations</t>
    </r>
    <r>
      <rPr>
        <sz val="10"/>
        <color theme="1"/>
        <rFont val="Calibri"/>
        <family val="2"/>
        <scheme val="minor"/>
      </rPr>
      <t xml:space="preserve"> generally identify total direct and indirect cost / the number of units sold/served = rate charged.</t>
    </r>
  </si>
  <si>
    <r>
      <rPr>
        <b/>
        <u/>
        <sz val="10"/>
        <rFont val="Calibri"/>
        <family val="2"/>
        <scheme val="minor"/>
      </rPr>
      <t>For example</t>
    </r>
    <r>
      <rPr>
        <sz val="10"/>
        <rFont val="Calibri"/>
        <family val="2"/>
        <scheme val="minor"/>
      </rPr>
      <t xml:space="preserve">: A conference with total anticipated expenses of $14,850 might be expecting 85 attendees.   </t>
    </r>
  </si>
  <si>
    <t>Conf&amp;Event Services contract</t>
  </si>
  <si>
    <t>RATE CALCULATION:</t>
  </si>
  <si>
    <t>/</t>
  </si>
  <si>
    <t>Units</t>
  </si>
  <si>
    <t>Expense</t>
  </si>
  <si>
    <t>=</t>
  </si>
  <si>
    <t>Rate</t>
  </si>
  <si>
    <t>Example:  $14,850 cost / 85 attendees = $175/pp rate charged</t>
  </si>
  <si>
    <t xml:space="preserve">that can't be reflected with this basic template.  </t>
  </si>
  <si>
    <t>DO NOT LEAVE THIS BLANK</t>
  </si>
  <si>
    <t>Uses the activity's net asset balance to balance the new year budget; can help stablize rates or fund 1x expenses</t>
  </si>
  <si>
    <t>Used when Central (not the Dept or Unit) is providing support for the activity</t>
  </si>
  <si>
    <t>Used when the Unit or Dept wishes to subsidize or support the activity; can help stablize rates, reduce indirect, provide general activity support, space subsidy</t>
  </si>
  <si>
    <t>E8095</t>
  </si>
  <si>
    <t>E5522</t>
  </si>
  <si>
    <t>Student wages-taxable</t>
  </si>
  <si>
    <t>E5995</t>
  </si>
  <si>
    <t>N/A</t>
  </si>
  <si>
    <t>Varies</t>
  </si>
  <si>
    <t>DEFINITIONS / MISC</t>
  </si>
  <si>
    <r>
      <t>*</t>
    </r>
    <r>
      <rPr>
        <b/>
        <sz val="10"/>
        <color theme="1"/>
        <rFont val="Calibri"/>
        <family val="2"/>
        <scheme val="minor"/>
      </rPr>
      <t>Responsibility Centers:</t>
    </r>
    <r>
      <rPr>
        <sz val="10"/>
        <color theme="1"/>
        <rFont val="Calibri"/>
        <family val="2"/>
        <scheme val="minor"/>
      </rPr>
      <t xml:space="preserve"> RC I/E Indirect Recovery</t>
    </r>
  </si>
  <si>
    <t>*RCs must budget same $ in F150 E8095 in F100 E4895</t>
  </si>
  <si>
    <t>This is shown on your target</t>
  </si>
  <si>
    <t>THIS MUST EQUAL ZERO</t>
  </si>
  <si>
    <t>E8201</t>
  </si>
  <si>
    <t>E8202</t>
  </si>
  <si>
    <t>Department Funding Transfer From</t>
  </si>
  <si>
    <t>Department Funding Transfer To</t>
  </si>
  <si>
    <t>ASSOCIATED BENEFITS ACCOUNT</t>
  </si>
  <si>
    <t>Example of cell formula:  =sum(K41+K46+K77)*.04</t>
  </si>
  <si>
    <r>
      <t>Please enter your formula in the gray cells.  (</t>
    </r>
    <r>
      <rPr>
        <i/>
        <sz val="10"/>
        <color theme="1"/>
        <rFont val="Calibri"/>
        <family val="2"/>
        <scheme val="minor"/>
      </rPr>
      <t>Flat &amp; Space indirect activities enter the whole $ charged.)</t>
    </r>
  </si>
  <si>
    <r>
      <t xml:space="preserve">Indirect costs are calculated by taking the Total Salary, Benefits, Operating </t>
    </r>
    <r>
      <rPr>
        <sz val="10"/>
        <color theme="4" tint="-0.249977111117893"/>
        <rFont val="Calibri"/>
        <family val="2"/>
        <scheme val="minor"/>
      </rPr>
      <t>(light blue cells)</t>
    </r>
    <r>
      <rPr>
        <sz val="10"/>
        <color theme="1"/>
        <rFont val="Calibri"/>
        <family val="2"/>
        <scheme val="minor"/>
      </rPr>
      <t xml:space="preserve"> and multiplying by 4% or 20% (as applicable).  </t>
    </r>
  </si>
  <si>
    <r>
      <rPr>
        <b/>
        <sz val="10"/>
        <color theme="1"/>
        <rFont val="Calibri"/>
        <family val="2"/>
        <scheme val="minor"/>
      </rPr>
      <t>Support Centers</t>
    </r>
    <r>
      <rPr>
        <sz val="10"/>
        <color theme="1"/>
        <rFont val="Calibri"/>
        <family val="2"/>
        <scheme val="minor"/>
      </rPr>
      <t>: Central I/E Indirect Recovery</t>
    </r>
  </si>
  <si>
    <t>BUDGET</t>
  </si>
  <si>
    <t>FY 23</t>
  </si>
  <si>
    <t>FILL THIS IN</t>
  </si>
  <si>
    <t>Submit to FAB by Tuesday, April 11th</t>
  </si>
  <si>
    <t>FY24 INCOME/EXPENSE BUDGET WORKSHEET</t>
  </si>
  <si>
    <r>
      <rPr>
        <b/>
        <u/>
        <sz val="10"/>
        <color theme="1"/>
        <rFont val="Calibri"/>
        <family val="2"/>
        <scheme val="minor"/>
      </rPr>
      <t>Please use this template for FY24</t>
    </r>
    <r>
      <rPr>
        <sz val="10"/>
        <color theme="1"/>
        <rFont val="Calibri"/>
        <family val="2"/>
        <scheme val="minor"/>
      </rPr>
      <t xml:space="preserve">.  We hope you will find it helpful in planning your budget.  Any feedback on how we can improve the form is welcome. </t>
    </r>
  </si>
  <si>
    <t>FY 24</t>
  </si>
  <si>
    <t>July 1, 2022 (FY23) Beginning Net Asset</t>
  </si>
  <si>
    <t>Benefits - Employees 44.0%</t>
  </si>
  <si>
    <t>Benefits - Temp Employees 9.2%</t>
  </si>
  <si>
    <t>Benefits - Student Employees 8.8%</t>
  </si>
  <si>
    <t>FY24 INCOME/EXPENSE - BASIC RATE CALCULATION WORKSHEET</t>
  </si>
  <si>
    <t>Please submit to FAB by Tuesday, April 11th</t>
  </si>
  <si>
    <r>
      <rPr>
        <b/>
        <sz val="10"/>
        <color theme="1"/>
        <rFont val="Calibri"/>
        <family val="2"/>
        <scheme val="minor"/>
      </rPr>
      <t xml:space="preserve">This template is </t>
    </r>
    <r>
      <rPr>
        <b/>
        <u/>
        <sz val="10"/>
        <color theme="1"/>
        <rFont val="Calibri"/>
        <family val="2"/>
        <scheme val="minor"/>
      </rPr>
      <t>optional</t>
    </r>
    <r>
      <rPr>
        <b/>
        <sz val="10"/>
        <color theme="1"/>
        <rFont val="Calibri"/>
        <family val="2"/>
        <scheme val="minor"/>
      </rPr>
      <t xml:space="preserve"> for FY24</t>
    </r>
    <r>
      <rPr>
        <sz val="10"/>
        <color theme="1"/>
        <rFont val="Calibri"/>
        <family val="2"/>
        <scheme val="minor"/>
      </rPr>
      <t>.  You may have an existing template that works better for you or an activity with complexities</t>
    </r>
  </si>
  <si>
    <t>Rate calculation:  $14,875 cost / 85 attendees = $175/pp rate charged</t>
  </si>
  <si>
    <t>NET ASSET</t>
  </si>
  <si>
    <t>( = Prior Yr Cell H86)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</si>
</sst>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7" fillId="0" borderId="0"/>
    <xf numFmtId="9" fontId="20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4" fillId="4" borderId="0" xfId="0" applyFont="1" applyFill="1"/>
    <xf numFmtId="0" fontId="4" fillId="2" borderId="0" xfId="0" applyFont="1" applyFill="1"/>
    <xf numFmtId="0" fontId="10" fillId="2" borderId="0" xfId="0" applyFont="1" applyFill="1"/>
    <xf numFmtId="0" fontId="16" fillId="2" borderId="0" xfId="0" applyFont="1" applyFill="1"/>
    <xf numFmtId="0" fontId="14" fillId="5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14" fillId="5" borderId="0" xfId="0" applyFont="1" applyFill="1" applyAlignment="1">
      <alignment horizontal="center"/>
    </xf>
    <xf numFmtId="42" fontId="14" fillId="5" borderId="0" xfId="0" applyNumberFormat="1" applyFont="1" applyFill="1"/>
    <xf numFmtId="42" fontId="4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2" fontId="4" fillId="2" borderId="1" xfId="0" applyNumberFormat="1" applyFont="1" applyFill="1" applyBorder="1"/>
    <xf numFmtId="42" fontId="4" fillId="2" borderId="2" xfId="0" applyNumberFormat="1" applyFont="1" applyFill="1" applyBorder="1"/>
    <xf numFmtId="42" fontId="4" fillId="4" borderId="3" xfId="0" applyNumberFormat="1" applyFont="1" applyFill="1" applyBorder="1"/>
    <xf numFmtId="0" fontId="14" fillId="4" borderId="0" xfId="0" applyFont="1" applyFill="1"/>
    <xf numFmtId="0" fontId="14" fillId="2" borderId="0" xfId="0" applyFont="1" applyFill="1"/>
    <xf numFmtId="0" fontId="17" fillId="0" borderId="0" xfId="3"/>
    <xf numFmtId="44" fontId="4" fillId="2" borderId="1" xfId="0" applyNumberFormat="1" applyFont="1" applyFill="1" applyBorder="1"/>
    <xf numFmtId="44" fontId="4" fillId="2" borderId="0" xfId="0" applyNumberFormat="1" applyFont="1" applyFill="1"/>
    <xf numFmtId="44" fontId="4" fillId="2" borderId="2" xfId="0" applyNumberFormat="1" applyFont="1" applyFill="1" applyBorder="1"/>
    <xf numFmtId="0" fontId="3" fillId="2" borderId="0" xfId="0" applyFont="1" applyFill="1"/>
    <xf numFmtId="0" fontId="14" fillId="5" borderId="0" xfId="0" applyFont="1" applyFill="1" applyAlignment="1">
      <alignment horizontal="left"/>
    </xf>
    <xf numFmtId="0" fontId="4" fillId="0" borderId="4" xfId="0" applyFont="1" applyBorder="1"/>
    <xf numFmtId="0" fontId="4" fillId="9" borderId="4" xfId="0" applyFont="1" applyFill="1" applyBorder="1"/>
    <xf numFmtId="0" fontId="0" fillId="9" borderId="4" xfId="0" applyFill="1" applyBorder="1"/>
    <xf numFmtId="0" fontId="19" fillId="0" borderId="4" xfId="0" applyFont="1" applyBorder="1"/>
    <xf numFmtId="0" fontId="10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vertical="top"/>
    </xf>
    <xf numFmtId="0" fontId="12" fillId="0" borderId="4" xfId="0" applyFont="1" applyBorder="1" applyAlignment="1">
      <alignment horizontal="center"/>
    </xf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12" fillId="0" borderId="4" xfId="0" applyFont="1" applyBorder="1"/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41" fontId="4" fillId="0" borderId="4" xfId="0" applyNumberFormat="1" applyFont="1" applyBorder="1"/>
    <xf numFmtId="164" fontId="4" fillId="2" borderId="4" xfId="0" applyNumberFormat="1" applyFont="1" applyFill="1" applyBorder="1"/>
    <xf numFmtId="0" fontId="3" fillId="0" borderId="4" xfId="0" applyFont="1" applyBorder="1" applyAlignment="1">
      <alignment horizontal="center"/>
    </xf>
    <xf numFmtId="0" fontId="11" fillId="0" borderId="4" xfId="0" applyFont="1" applyBorder="1"/>
    <xf numFmtId="0" fontId="5" fillId="0" borderId="4" xfId="0" applyFont="1" applyBorder="1"/>
    <xf numFmtId="0" fontId="3" fillId="0" borderId="4" xfId="1" applyFont="1" applyBorder="1"/>
    <xf numFmtId="164" fontId="4" fillId="0" borderId="4" xfId="0" applyNumberFormat="1" applyFont="1" applyBorder="1"/>
    <xf numFmtId="0" fontId="5" fillId="0" borderId="4" xfId="2" applyFont="1" applyBorder="1"/>
    <xf numFmtId="0" fontId="3" fillId="0" borderId="4" xfId="2" applyFont="1" applyBorder="1"/>
    <xf numFmtId="0" fontId="4" fillId="8" borderId="4" xfId="0" applyFont="1" applyFill="1" applyBorder="1"/>
    <xf numFmtId="0" fontId="21" fillId="0" borderId="4" xfId="0" applyFont="1" applyBorder="1" applyAlignment="1">
      <alignment horizontal="right"/>
    </xf>
    <xf numFmtId="164" fontId="5" fillId="7" borderId="4" xfId="0" applyNumberFormat="1" applyFont="1" applyFill="1" applyBorder="1"/>
    <xf numFmtId="0" fontId="5" fillId="0" borderId="4" xfId="0" applyFont="1" applyBorder="1" applyAlignment="1">
      <alignment horizontal="left"/>
    </xf>
    <xf numFmtId="0" fontId="18" fillId="0" borderId="4" xfId="0" applyFont="1" applyBorder="1" applyAlignment="1">
      <alignment horizontal="right"/>
    </xf>
    <xf numFmtId="164" fontId="10" fillId="7" borderId="4" xfId="0" applyNumberFormat="1" applyFont="1" applyFill="1" applyBorder="1"/>
    <xf numFmtId="10" fontId="4" fillId="0" borderId="4" xfId="0" quotePrefix="1" applyNumberFormat="1" applyFont="1" applyBorder="1"/>
    <xf numFmtId="164" fontId="4" fillId="3" borderId="4" xfId="0" applyNumberFormat="1" applyFont="1" applyFill="1" applyBorder="1"/>
    <xf numFmtId="1" fontId="5" fillId="0" borderId="4" xfId="0" applyNumberFormat="1" applyFont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24" fillId="0" borderId="4" xfId="0" applyFont="1" applyBorder="1" applyAlignment="1">
      <alignment horizontal="left" indent="1"/>
    </xf>
    <xf numFmtId="164" fontId="5" fillId="6" borderId="4" xfId="0" applyNumberFormat="1" applyFont="1" applyFill="1" applyBorder="1"/>
    <xf numFmtId="164" fontId="5" fillId="0" borderId="4" xfId="0" applyNumberFormat="1" applyFont="1" applyBorder="1"/>
    <xf numFmtId="164" fontId="4" fillId="0" borderId="5" xfId="0" applyNumberFormat="1" applyFont="1" applyBorder="1"/>
    <xf numFmtId="164" fontId="4" fillId="0" borderId="7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3" fillId="0" borderId="11" xfId="2" applyFont="1" applyBorder="1"/>
    <xf numFmtId="0" fontId="3" fillId="0" borderId="5" xfId="2" applyFont="1" applyBorder="1"/>
    <xf numFmtId="0" fontId="3" fillId="0" borderId="7" xfId="2" applyFont="1" applyBorder="1"/>
    <xf numFmtId="164" fontId="4" fillId="0" borderId="11" xfId="0" applyNumberFormat="1" applyFont="1" applyBorder="1"/>
    <xf numFmtId="164" fontId="10" fillId="7" borderId="6" xfId="0" applyNumberFormat="1" applyFont="1" applyFill="1" applyBorder="1"/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11" xfId="0" applyFont="1" applyBorder="1"/>
    <xf numFmtId="164" fontId="4" fillId="0" borderId="12" xfId="0" applyNumberFormat="1" applyFont="1" applyBorder="1"/>
    <xf numFmtId="0" fontId="25" fillId="0" borderId="4" xfId="0" applyFont="1" applyBorder="1"/>
    <xf numFmtId="164" fontId="15" fillId="0" borderId="4" xfId="0" applyNumberFormat="1" applyFont="1" applyBorder="1"/>
    <xf numFmtId="0" fontId="14" fillId="0" borderId="4" xfId="0" applyFont="1" applyBorder="1"/>
    <xf numFmtId="0" fontId="15" fillId="0" borderId="4" xfId="0" applyFont="1" applyBorder="1"/>
    <xf numFmtId="164" fontId="10" fillId="0" borderId="4" xfId="0" applyNumberFormat="1" applyFont="1" applyBorder="1"/>
    <xf numFmtId="0" fontId="15" fillId="9" borderId="4" xfId="0" applyFont="1" applyFill="1" applyBorder="1"/>
    <xf numFmtId="5" fontId="4" fillId="10" borderId="4" xfId="0" applyNumberFormat="1" applyFont="1" applyFill="1" applyBorder="1"/>
    <xf numFmtId="0" fontId="4" fillId="0" borderId="13" xfId="0" applyFont="1" applyBorder="1"/>
    <xf numFmtId="14" fontId="4" fillId="0" borderId="13" xfId="0" quotePrefix="1" applyNumberFormat="1" applyFont="1" applyBorder="1"/>
    <xf numFmtId="0" fontId="4" fillId="0" borderId="14" xfId="0" applyFont="1" applyBorder="1"/>
    <xf numFmtId="14" fontId="4" fillId="0" borderId="11" xfId="0" applyNumberFormat="1" applyFont="1" applyBorder="1"/>
    <xf numFmtId="0" fontId="0" fillId="8" borderId="4" xfId="0" applyFill="1" applyBorder="1"/>
    <xf numFmtId="0" fontId="10" fillId="8" borderId="4" xfId="0" applyFont="1" applyFill="1" applyBorder="1"/>
    <xf numFmtId="9" fontId="15" fillId="10" borderId="4" xfId="4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9</xdr:row>
      <xdr:rowOff>114300</xdr:rowOff>
    </xdr:from>
    <xdr:to>
      <xdr:col>6</xdr:col>
      <xdr:colOff>95250</xdr:colOff>
      <xdr:row>9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D205A7B-F9EF-2137-77DC-E0997638D603}"/>
            </a:ext>
          </a:extLst>
        </xdr:cNvPr>
        <xdr:cNvCxnSpPr/>
      </xdr:nvCxnSpPr>
      <xdr:spPr>
        <a:xfrm>
          <a:off x="2781300" y="1714500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9"/>
  <sheetViews>
    <sheetView tabSelected="1" zoomScaleNormal="100" workbookViewId="0">
      <pane ySplit="6" topLeftCell="A7" activePane="bottomLeft" state="frozen"/>
      <selection pane="bottomLeft" activeCell="N17" sqref="N17"/>
    </sheetView>
  </sheetViews>
  <sheetFormatPr defaultColWidth="9.140625" defaultRowHeight="15" x14ac:dyDescent="0.25"/>
  <cols>
    <col min="1" max="1" width="4.5703125" style="25" customWidth="1"/>
    <col min="2" max="2" width="8" style="25" customWidth="1"/>
    <col min="3" max="3" width="1.42578125" style="25" customWidth="1"/>
    <col min="4" max="4" width="11.140625" style="25" customWidth="1"/>
    <col min="5" max="5" width="6.42578125" style="25" customWidth="1"/>
    <col min="6" max="6" width="22.28515625" style="25" customWidth="1"/>
    <col min="7" max="7" width="4.140625" style="25" customWidth="1"/>
    <col min="8" max="8" width="15" style="25" customWidth="1"/>
    <col min="9" max="9" width="3.28515625" style="25" customWidth="1"/>
    <col min="10" max="10" width="3.42578125" style="25" customWidth="1"/>
    <col min="11" max="11" width="15.85546875" style="25" customWidth="1"/>
    <col min="12" max="12" width="1.85546875" style="25" customWidth="1"/>
    <col min="13" max="24" width="9.140625" style="26"/>
    <col min="25" max="25" width="9.140625" style="27"/>
    <col min="26" max="26" width="9.140625" style="26"/>
    <col min="27" max="16384" width="9.140625" style="25"/>
  </cols>
  <sheetData>
    <row r="1" spans="1:13" ht="15.75" x14ac:dyDescent="0.25">
      <c r="B1" s="102" t="s">
        <v>167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13" x14ac:dyDescent="0.25">
      <c r="B2" s="103" t="s">
        <v>166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3" ht="26.25" customHeight="1" x14ac:dyDescent="0.25">
      <c r="B3" s="104" t="s">
        <v>168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1:13" ht="5.25" customHeight="1" x14ac:dyDescent="0.25"/>
    <row r="5" spans="1:13" x14ac:dyDescent="0.25">
      <c r="B5" s="28" t="s">
        <v>125</v>
      </c>
      <c r="C5" s="29"/>
      <c r="D5" s="30"/>
      <c r="E5" s="31"/>
      <c r="F5" s="30"/>
      <c r="H5" s="29" t="s">
        <v>126</v>
      </c>
    </row>
    <row r="6" spans="1:13" x14ac:dyDescent="0.25">
      <c r="B6" s="92" t="s">
        <v>139</v>
      </c>
      <c r="C6" s="92"/>
      <c r="D6" s="92"/>
      <c r="E6" s="92"/>
      <c r="F6" s="92"/>
      <c r="H6" s="91" t="s">
        <v>165</v>
      </c>
      <c r="I6" s="78" t="s">
        <v>152</v>
      </c>
      <c r="J6" s="30"/>
    </row>
    <row r="7" spans="1:13" ht="3.75" customHeight="1" x14ac:dyDescent="0.25">
      <c r="B7" s="31"/>
      <c r="C7" s="31"/>
      <c r="D7" s="30"/>
      <c r="E7" s="30"/>
      <c r="F7" s="30"/>
      <c r="H7" s="30"/>
      <c r="I7" s="32"/>
    </row>
    <row r="8" spans="1:13" x14ac:dyDescent="0.25">
      <c r="G8" s="33"/>
      <c r="H8" s="34" t="s">
        <v>164</v>
      </c>
      <c r="I8" s="35"/>
      <c r="J8" s="35"/>
      <c r="K8" s="34" t="s">
        <v>169</v>
      </c>
    </row>
    <row r="9" spans="1:13" x14ac:dyDescent="0.25">
      <c r="H9" s="38" t="s">
        <v>178</v>
      </c>
      <c r="K9" s="38" t="s">
        <v>163</v>
      </c>
    </row>
    <row r="10" spans="1:13" x14ac:dyDescent="0.25">
      <c r="A10" s="36" t="s">
        <v>4</v>
      </c>
      <c r="B10" s="37" t="s">
        <v>170</v>
      </c>
      <c r="C10" s="37"/>
      <c r="H10" s="84"/>
      <c r="I10" s="40"/>
      <c r="J10" s="40"/>
      <c r="K10" s="41">
        <f>H86</f>
        <v>0</v>
      </c>
      <c r="M10" s="26" t="s">
        <v>149</v>
      </c>
    </row>
    <row r="11" spans="1:13" x14ac:dyDescent="0.25">
      <c r="B11" s="39" t="s">
        <v>58</v>
      </c>
      <c r="C11" s="39"/>
      <c r="H11" s="42"/>
      <c r="K11" s="42" t="s">
        <v>179</v>
      </c>
    </row>
    <row r="12" spans="1:13" ht="4.5" customHeight="1" x14ac:dyDescent="0.25">
      <c r="B12" s="42"/>
      <c r="C12" s="42"/>
      <c r="F12" s="42"/>
      <c r="H12" s="42"/>
      <c r="K12" s="42"/>
    </row>
    <row r="13" spans="1:13" x14ac:dyDescent="0.25">
      <c r="B13" s="43" t="s">
        <v>0</v>
      </c>
      <c r="C13" s="44"/>
      <c r="H13" s="38" t="s">
        <v>59</v>
      </c>
      <c r="I13" s="29"/>
      <c r="J13" s="29"/>
      <c r="K13" s="38" t="s">
        <v>5</v>
      </c>
    </row>
    <row r="14" spans="1:13" ht="8.25" customHeight="1" x14ac:dyDescent="0.25">
      <c r="B14" s="45"/>
      <c r="C14" s="45"/>
      <c r="H14" s="46"/>
      <c r="K14" s="46"/>
    </row>
    <row r="15" spans="1:13" x14ac:dyDescent="0.25">
      <c r="B15" s="47" t="s">
        <v>107</v>
      </c>
      <c r="C15" s="48"/>
      <c r="D15" s="48" t="s">
        <v>108</v>
      </c>
      <c r="H15" s="62"/>
      <c r="K15" s="62"/>
    </row>
    <row r="16" spans="1:13" x14ac:dyDescent="0.25">
      <c r="B16" s="47" t="s">
        <v>113</v>
      </c>
      <c r="C16" s="48"/>
      <c r="D16" s="48" t="s">
        <v>114</v>
      </c>
      <c r="H16" s="63"/>
      <c r="K16" s="63"/>
    </row>
    <row r="17" spans="1:13" x14ac:dyDescent="0.25">
      <c r="B17" s="47" t="s">
        <v>115</v>
      </c>
      <c r="C17" s="48"/>
      <c r="D17" s="48" t="s">
        <v>116</v>
      </c>
      <c r="H17" s="63"/>
      <c r="K17" s="63"/>
    </row>
    <row r="18" spans="1:13" x14ac:dyDescent="0.25">
      <c r="B18" s="47" t="s">
        <v>109</v>
      </c>
      <c r="C18" s="48"/>
      <c r="D18" s="48" t="s">
        <v>110</v>
      </c>
      <c r="H18" s="63"/>
      <c r="K18" s="63"/>
    </row>
    <row r="19" spans="1:13" x14ac:dyDescent="0.25">
      <c r="B19" s="48" t="s">
        <v>54</v>
      </c>
      <c r="C19" s="48"/>
      <c r="D19" s="48" t="s">
        <v>6</v>
      </c>
      <c r="H19" s="63"/>
      <c r="K19" s="63"/>
    </row>
    <row r="20" spans="1:13" x14ac:dyDescent="0.25">
      <c r="B20" s="47" t="s">
        <v>117</v>
      </c>
      <c r="C20" s="48"/>
      <c r="D20" s="48" t="s">
        <v>118</v>
      </c>
      <c r="H20" s="63"/>
      <c r="K20" s="63"/>
    </row>
    <row r="21" spans="1:13" x14ac:dyDescent="0.25">
      <c r="B21" s="47" t="s">
        <v>119</v>
      </c>
      <c r="C21" s="48"/>
      <c r="D21" s="48" t="s">
        <v>120</v>
      </c>
      <c r="H21" s="63"/>
      <c r="K21" s="63"/>
    </row>
    <row r="22" spans="1:13" x14ac:dyDescent="0.25">
      <c r="B22" s="47" t="s">
        <v>111</v>
      </c>
      <c r="C22" s="48"/>
      <c r="D22" s="48" t="s">
        <v>112</v>
      </c>
      <c r="H22" s="63"/>
      <c r="K22" s="63"/>
    </row>
    <row r="23" spans="1:13" x14ac:dyDescent="0.25">
      <c r="B23" s="48" t="s">
        <v>55</v>
      </c>
      <c r="C23" s="48"/>
      <c r="D23" s="48" t="s">
        <v>7</v>
      </c>
      <c r="H23" s="63"/>
      <c r="K23" s="63"/>
      <c r="M23" s="26" t="s">
        <v>140</v>
      </c>
    </row>
    <row r="24" spans="1:13" x14ac:dyDescent="0.25">
      <c r="B24" s="48" t="s">
        <v>56</v>
      </c>
      <c r="C24" s="48"/>
      <c r="D24" s="48" t="s">
        <v>8</v>
      </c>
      <c r="H24" s="63"/>
      <c r="K24" s="63"/>
    </row>
    <row r="25" spans="1:13" x14ac:dyDescent="0.25">
      <c r="B25" s="47" t="s">
        <v>9</v>
      </c>
      <c r="C25" s="47"/>
      <c r="D25" s="48" t="s">
        <v>122</v>
      </c>
      <c r="H25" s="64"/>
      <c r="K25" s="63"/>
      <c r="M25" s="26" t="s">
        <v>141</v>
      </c>
    </row>
    <row r="26" spans="1:13" x14ac:dyDescent="0.25">
      <c r="B26" s="48" t="s">
        <v>57</v>
      </c>
      <c r="C26" s="48"/>
      <c r="D26" s="48" t="s">
        <v>121</v>
      </c>
      <c r="H26" s="63"/>
      <c r="K26" s="64"/>
      <c r="M26" s="26" t="s">
        <v>142</v>
      </c>
    </row>
    <row r="27" spans="1:13" x14ac:dyDescent="0.25">
      <c r="B27" s="70"/>
      <c r="C27" s="48"/>
      <c r="D27" s="69"/>
      <c r="E27" s="67"/>
      <c r="F27" s="67"/>
      <c r="H27" s="63"/>
      <c r="K27" s="65"/>
    </row>
    <row r="28" spans="1:13" x14ac:dyDescent="0.25">
      <c r="B28" s="71"/>
      <c r="C28" s="48"/>
      <c r="D28" s="71"/>
      <c r="E28" s="68"/>
      <c r="F28" s="68"/>
      <c r="H28" s="64"/>
      <c r="K28" s="65"/>
    </row>
    <row r="29" spans="1:13" x14ac:dyDescent="0.25">
      <c r="A29" s="36" t="s">
        <v>10</v>
      </c>
      <c r="C29" s="44"/>
      <c r="D29" s="66"/>
      <c r="G29" s="50" t="s">
        <v>123</v>
      </c>
      <c r="H29" s="51">
        <f>SUM(H15:H28)</f>
        <v>0</v>
      </c>
      <c r="K29" s="51">
        <f>SUM(K15:K28)</f>
        <v>0</v>
      </c>
    </row>
    <row r="30" spans="1:13" ht="4.5" customHeight="1" x14ac:dyDescent="0.25">
      <c r="H30" s="46"/>
      <c r="K30" s="46"/>
    </row>
    <row r="31" spans="1:13" x14ac:dyDescent="0.25">
      <c r="B31" s="43" t="s">
        <v>11</v>
      </c>
      <c r="C31" s="43"/>
      <c r="H31" s="46"/>
      <c r="K31" s="46"/>
      <c r="M31" s="26" t="s">
        <v>158</v>
      </c>
    </row>
    <row r="32" spans="1:13" ht="5.25" customHeight="1" x14ac:dyDescent="0.25">
      <c r="B32" s="45"/>
      <c r="C32" s="45"/>
      <c r="H32" s="46"/>
      <c r="K32" s="46"/>
    </row>
    <row r="33" spans="2:13" x14ac:dyDescent="0.25">
      <c r="B33" s="52" t="s">
        <v>12</v>
      </c>
      <c r="C33" s="52"/>
      <c r="D33" s="39" t="s">
        <v>13</v>
      </c>
      <c r="H33" s="62"/>
      <c r="K33" s="72"/>
      <c r="M33" s="26" t="s">
        <v>44</v>
      </c>
    </row>
    <row r="34" spans="2:13" x14ac:dyDescent="0.25">
      <c r="B34" s="52" t="s">
        <v>14</v>
      </c>
      <c r="C34" s="52"/>
      <c r="D34" s="39" t="s">
        <v>15</v>
      </c>
      <c r="H34" s="63"/>
      <c r="K34" s="63"/>
      <c r="M34" s="26" t="s">
        <v>44</v>
      </c>
    </row>
    <row r="35" spans="2:13" x14ac:dyDescent="0.25">
      <c r="B35" s="52" t="s">
        <v>16</v>
      </c>
      <c r="C35" s="52"/>
      <c r="D35" s="25" t="s">
        <v>17</v>
      </c>
      <c r="G35" s="39"/>
      <c r="H35" s="64"/>
      <c r="K35" s="64"/>
      <c r="M35" s="26" t="s">
        <v>44</v>
      </c>
    </row>
    <row r="36" spans="2:13" x14ac:dyDescent="0.25">
      <c r="B36" s="52" t="s">
        <v>98</v>
      </c>
      <c r="C36" s="52"/>
      <c r="D36" s="25" t="s">
        <v>99</v>
      </c>
      <c r="G36" s="39"/>
      <c r="H36" s="63"/>
      <c r="K36" s="63"/>
      <c r="M36" s="26" t="s">
        <v>44</v>
      </c>
    </row>
    <row r="37" spans="2:13" x14ac:dyDescent="0.25">
      <c r="B37" s="52" t="s">
        <v>102</v>
      </c>
      <c r="C37" s="52"/>
      <c r="D37" s="25" t="s">
        <v>103</v>
      </c>
      <c r="G37" s="39"/>
      <c r="H37" s="64"/>
      <c r="K37" s="64"/>
      <c r="M37" s="26" t="s">
        <v>147</v>
      </c>
    </row>
    <row r="38" spans="2:13" x14ac:dyDescent="0.25">
      <c r="B38" s="52" t="s">
        <v>144</v>
      </c>
      <c r="C38" s="52"/>
      <c r="D38" s="25" t="s">
        <v>145</v>
      </c>
      <c r="G38" s="39"/>
      <c r="H38" s="63"/>
      <c r="K38" s="63"/>
      <c r="M38" s="26" t="s">
        <v>146</v>
      </c>
    </row>
    <row r="39" spans="2:13" x14ac:dyDescent="0.25">
      <c r="B39" s="52" t="s">
        <v>18</v>
      </c>
      <c r="C39" s="52"/>
      <c r="D39" s="25" t="s">
        <v>19</v>
      </c>
      <c r="H39" s="63"/>
      <c r="K39" s="63"/>
      <c r="M39" s="26" t="s">
        <v>45</v>
      </c>
    </row>
    <row r="40" spans="2:13" x14ac:dyDescent="0.25">
      <c r="B40" s="52" t="s">
        <v>100</v>
      </c>
      <c r="C40" s="52"/>
      <c r="D40" s="25" t="s">
        <v>101</v>
      </c>
      <c r="H40" s="63"/>
      <c r="K40" s="63"/>
      <c r="M40" s="26" t="s">
        <v>148</v>
      </c>
    </row>
    <row r="41" spans="2:13" x14ac:dyDescent="0.25">
      <c r="B41" s="52"/>
      <c r="C41" s="52"/>
      <c r="G41" s="53" t="s">
        <v>104</v>
      </c>
      <c r="H41" s="73">
        <f>SUM(H33:H40)</f>
        <v>0</v>
      </c>
      <c r="I41" s="29"/>
      <c r="J41" s="29"/>
      <c r="K41" s="73">
        <f>SUM(K33:K40)</f>
        <v>0</v>
      </c>
    </row>
    <row r="42" spans="2:13" ht="4.5" customHeight="1" x14ac:dyDescent="0.25">
      <c r="B42" s="52"/>
      <c r="C42" s="52"/>
      <c r="H42" s="46"/>
      <c r="K42" s="46"/>
    </row>
    <row r="43" spans="2:13" x14ac:dyDescent="0.25">
      <c r="B43" s="52" t="s">
        <v>44</v>
      </c>
      <c r="C43" s="52"/>
      <c r="D43" s="39" t="s">
        <v>171</v>
      </c>
      <c r="F43" s="55"/>
      <c r="H43" s="56">
        <f>SUM(H33:H36)*0.47</f>
        <v>0</v>
      </c>
      <c r="I43" s="39"/>
      <c r="K43" s="56">
        <f>SUM(K33:K36)*0.44</f>
        <v>0</v>
      </c>
    </row>
    <row r="44" spans="2:13" x14ac:dyDescent="0.25">
      <c r="B44" s="57" t="s">
        <v>45</v>
      </c>
      <c r="C44" s="57"/>
      <c r="D44" s="39" t="s">
        <v>172</v>
      </c>
      <c r="H44" s="56">
        <f>SUM(H39*0.09)</f>
        <v>0</v>
      </c>
      <c r="I44" s="39"/>
      <c r="K44" s="56">
        <f>SUM(K39*0.092)</f>
        <v>0</v>
      </c>
    </row>
    <row r="45" spans="2:13" x14ac:dyDescent="0.25">
      <c r="B45" s="57" t="s">
        <v>146</v>
      </c>
      <c r="C45" s="57"/>
      <c r="D45" s="39" t="s">
        <v>173</v>
      </c>
      <c r="H45" s="56">
        <f>H38*0.084</f>
        <v>0</v>
      </c>
      <c r="I45" s="39"/>
      <c r="K45" s="56">
        <f>K38*0.088</f>
        <v>0</v>
      </c>
    </row>
    <row r="46" spans="2:13" x14ac:dyDescent="0.25">
      <c r="B46" s="57"/>
      <c r="C46" s="57"/>
      <c r="D46" s="39"/>
      <c r="G46" s="53" t="s">
        <v>105</v>
      </c>
      <c r="H46" s="54">
        <f>SUM(H43:H45)</f>
        <v>0</v>
      </c>
      <c r="I46" s="44"/>
      <c r="J46" s="29"/>
      <c r="K46" s="54">
        <f>SUM(K43:K45)</f>
        <v>0</v>
      </c>
    </row>
    <row r="47" spans="2:13" ht="3" customHeight="1" x14ac:dyDescent="0.25">
      <c r="B47" s="52"/>
      <c r="C47" s="52"/>
      <c r="H47" s="46"/>
      <c r="K47" s="46"/>
    </row>
    <row r="48" spans="2:13" x14ac:dyDescent="0.25">
      <c r="B48" s="52" t="s">
        <v>20</v>
      </c>
      <c r="C48" s="52"/>
      <c r="D48" s="25" t="s">
        <v>21</v>
      </c>
      <c r="H48" s="62"/>
      <c r="K48" s="62"/>
    </row>
    <row r="49" spans="2:11" x14ac:dyDescent="0.25">
      <c r="B49" s="52" t="s">
        <v>22</v>
      </c>
      <c r="C49" s="52"/>
      <c r="D49" s="39" t="s">
        <v>23</v>
      </c>
      <c r="H49" s="63"/>
      <c r="K49" s="63"/>
    </row>
    <row r="50" spans="2:11" x14ac:dyDescent="0.25">
      <c r="B50" s="52" t="s">
        <v>24</v>
      </c>
      <c r="C50" s="52"/>
      <c r="D50" s="39" t="s">
        <v>25</v>
      </c>
      <c r="H50" s="64"/>
      <c r="K50" s="64"/>
    </row>
    <row r="51" spans="2:11" x14ac:dyDescent="0.25">
      <c r="B51" s="52" t="s">
        <v>26</v>
      </c>
      <c r="C51" s="52"/>
      <c r="D51" s="39" t="s">
        <v>27</v>
      </c>
      <c r="H51" s="63"/>
      <c r="K51" s="65"/>
    </row>
    <row r="52" spans="2:11" x14ac:dyDescent="0.25">
      <c r="B52" s="52" t="s">
        <v>28</v>
      </c>
      <c r="C52" s="52"/>
      <c r="D52" s="39" t="s">
        <v>29</v>
      </c>
      <c r="H52" s="63"/>
      <c r="K52" s="65"/>
    </row>
    <row r="53" spans="2:11" x14ac:dyDescent="0.25">
      <c r="B53" s="52" t="s">
        <v>30</v>
      </c>
      <c r="C53" s="52"/>
      <c r="D53" s="39" t="s">
        <v>31</v>
      </c>
      <c r="H53" s="63"/>
      <c r="K53" s="63"/>
    </row>
    <row r="54" spans="2:11" x14ac:dyDescent="0.25">
      <c r="B54" s="52" t="s">
        <v>32</v>
      </c>
      <c r="C54" s="52"/>
      <c r="D54" s="39" t="s">
        <v>33</v>
      </c>
      <c r="H54" s="64"/>
      <c r="K54" s="63"/>
    </row>
    <row r="55" spans="2:11" x14ac:dyDescent="0.25">
      <c r="B55" s="52" t="s">
        <v>76</v>
      </c>
      <c r="C55" s="52"/>
      <c r="D55" s="39" t="s">
        <v>77</v>
      </c>
      <c r="H55" s="65"/>
      <c r="K55" s="63"/>
    </row>
    <row r="56" spans="2:11" x14ac:dyDescent="0.25">
      <c r="B56" s="52" t="s">
        <v>78</v>
      </c>
      <c r="C56" s="52"/>
      <c r="D56" s="39" t="s">
        <v>79</v>
      </c>
      <c r="H56" s="63"/>
      <c r="K56" s="63"/>
    </row>
    <row r="57" spans="2:11" x14ac:dyDescent="0.25">
      <c r="B57" s="52" t="s">
        <v>80</v>
      </c>
      <c r="C57" s="52"/>
      <c r="D57" s="39" t="s">
        <v>81</v>
      </c>
      <c r="H57" s="63"/>
      <c r="K57" s="63"/>
    </row>
    <row r="58" spans="2:11" x14ac:dyDescent="0.25">
      <c r="B58" s="52" t="s">
        <v>34</v>
      </c>
      <c r="C58" s="52"/>
      <c r="D58" s="39" t="s">
        <v>35</v>
      </c>
      <c r="H58" s="63"/>
      <c r="K58" s="63"/>
    </row>
    <row r="59" spans="2:11" x14ac:dyDescent="0.25">
      <c r="B59" s="52" t="s">
        <v>88</v>
      </c>
      <c r="C59" s="52"/>
      <c r="D59" s="39" t="s">
        <v>89</v>
      </c>
      <c r="H59" s="63"/>
      <c r="K59" s="64"/>
    </row>
    <row r="60" spans="2:11" x14ac:dyDescent="0.25">
      <c r="B60" s="52" t="s">
        <v>90</v>
      </c>
      <c r="C60" s="52"/>
      <c r="D60" s="39" t="s">
        <v>91</v>
      </c>
      <c r="H60" s="63"/>
      <c r="K60" s="63"/>
    </row>
    <row r="61" spans="2:11" x14ac:dyDescent="0.25">
      <c r="B61" s="52" t="s">
        <v>92</v>
      </c>
      <c r="C61" s="52"/>
      <c r="D61" s="39" t="s">
        <v>93</v>
      </c>
      <c r="H61" s="64"/>
      <c r="K61" s="64"/>
    </row>
    <row r="62" spans="2:11" x14ac:dyDescent="0.25">
      <c r="B62" s="52" t="s">
        <v>94</v>
      </c>
      <c r="C62" s="52"/>
      <c r="D62" s="39" t="s">
        <v>95</v>
      </c>
      <c r="H62" s="63"/>
      <c r="K62" s="63"/>
    </row>
    <row r="63" spans="2:11" x14ac:dyDescent="0.25">
      <c r="B63" s="52" t="s">
        <v>96</v>
      </c>
      <c r="C63" s="52"/>
      <c r="D63" s="39" t="s">
        <v>97</v>
      </c>
      <c r="H63" s="63"/>
      <c r="K63" s="63"/>
    </row>
    <row r="64" spans="2:11" x14ac:dyDescent="0.25">
      <c r="B64" s="52" t="s">
        <v>82</v>
      </c>
      <c r="C64" s="52"/>
      <c r="D64" s="39" t="s">
        <v>83</v>
      </c>
      <c r="H64" s="63"/>
      <c r="K64" s="63"/>
    </row>
    <row r="65" spans="2:26" x14ac:dyDescent="0.25">
      <c r="B65" s="52" t="s">
        <v>38</v>
      </c>
      <c r="C65" s="52"/>
      <c r="D65" s="25" t="s">
        <v>39</v>
      </c>
      <c r="H65" s="63"/>
      <c r="K65" s="63"/>
    </row>
    <row r="66" spans="2:26" x14ac:dyDescent="0.25">
      <c r="B66" s="52" t="s">
        <v>73</v>
      </c>
      <c r="C66" s="52"/>
      <c r="D66" s="25" t="s">
        <v>74</v>
      </c>
      <c r="H66" s="63"/>
      <c r="K66" s="64"/>
    </row>
    <row r="67" spans="2:26" x14ac:dyDescent="0.25">
      <c r="B67" s="52" t="s">
        <v>36</v>
      </c>
      <c r="C67" s="52"/>
      <c r="D67" s="39" t="s">
        <v>37</v>
      </c>
      <c r="H67" s="63"/>
      <c r="K67" s="63"/>
    </row>
    <row r="68" spans="2:26" x14ac:dyDescent="0.25">
      <c r="B68" s="52" t="s">
        <v>84</v>
      </c>
      <c r="C68" s="52"/>
      <c r="D68" s="39" t="s">
        <v>85</v>
      </c>
      <c r="H68" s="64"/>
      <c r="K68" s="77"/>
    </row>
    <row r="69" spans="2:26" x14ac:dyDescent="0.25">
      <c r="B69" s="52" t="s">
        <v>41</v>
      </c>
      <c r="C69" s="52"/>
      <c r="D69" s="25" t="s">
        <v>42</v>
      </c>
      <c r="H69" s="65"/>
      <c r="K69" s="77"/>
    </row>
    <row r="70" spans="2:26" x14ac:dyDescent="0.25">
      <c r="B70" s="52" t="s">
        <v>86</v>
      </c>
      <c r="C70" s="52"/>
      <c r="D70" s="25" t="s">
        <v>87</v>
      </c>
      <c r="H70" s="65"/>
      <c r="K70" s="63"/>
    </row>
    <row r="71" spans="2:26" x14ac:dyDescent="0.25">
      <c r="B71" s="52" t="s">
        <v>43</v>
      </c>
      <c r="C71" s="52"/>
      <c r="D71" s="25" t="s">
        <v>124</v>
      </c>
      <c r="H71" s="63"/>
      <c r="K71" s="77"/>
    </row>
    <row r="72" spans="2:26" x14ac:dyDescent="0.25">
      <c r="B72" s="52" t="s">
        <v>154</v>
      </c>
      <c r="C72" s="52"/>
      <c r="D72" s="25" t="s">
        <v>157</v>
      </c>
      <c r="H72" s="64"/>
      <c r="K72" s="64"/>
    </row>
    <row r="73" spans="2:26" x14ac:dyDescent="0.25">
      <c r="B73" s="52" t="s">
        <v>155</v>
      </c>
      <c r="C73" s="52"/>
      <c r="D73" s="25" t="s">
        <v>156</v>
      </c>
      <c r="H73" s="64"/>
      <c r="K73" s="64"/>
    </row>
    <row r="74" spans="2:26" x14ac:dyDescent="0.25">
      <c r="B74" s="52" t="s">
        <v>46</v>
      </c>
      <c r="C74" s="52"/>
      <c r="D74" s="39" t="s">
        <v>47</v>
      </c>
      <c r="H74" s="64"/>
      <c r="K74" s="64"/>
    </row>
    <row r="75" spans="2:26" x14ac:dyDescent="0.25">
      <c r="B75" s="74"/>
      <c r="C75" s="52"/>
      <c r="D75" s="67"/>
      <c r="E75" s="67"/>
      <c r="F75" s="76"/>
      <c r="H75" s="65"/>
      <c r="K75" s="63"/>
    </row>
    <row r="76" spans="2:26" x14ac:dyDescent="0.25">
      <c r="B76" s="75"/>
      <c r="C76" s="52"/>
      <c r="D76" s="68"/>
      <c r="E76" s="68"/>
      <c r="F76" s="68"/>
      <c r="H76" s="63"/>
      <c r="K76" s="63"/>
    </row>
    <row r="77" spans="2:26" x14ac:dyDescent="0.25">
      <c r="B77" s="52"/>
      <c r="C77" s="52"/>
      <c r="G77" s="53" t="s">
        <v>106</v>
      </c>
      <c r="H77" s="54">
        <f>SUM(H48:H76)</f>
        <v>0</v>
      </c>
      <c r="I77" s="29"/>
      <c r="J77" s="29"/>
      <c r="K77" s="54">
        <f>SUM(K48:K76)</f>
        <v>0</v>
      </c>
    </row>
    <row r="78" spans="2:26" ht="5.25" customHeight="1" x14ac:dyDescent="0.25">
      <c r="B78" s="52"/>
      <c r="C78" s="52"/>
      <c r="H78" s="46"/>
      <c r="K78" s="46"/>
    </row>
    <row r="79" spans="2:26" x14ac:dyDescent="0.25">
      <c r="B79" s="58" t="s">
        <v>40</v>
      </c>
      <c r="C79" s="58"/>
      <c r="D79" s="49" t="s">
        <v>162</v>
      </c>
      <c r="E79" s="49"/>
      <c r="F79" s="49"/>
      <c r="H79" s="41"/>
      <c r="K79" s="41"/>
      <c r="M79" s="49" t="s">
        <v>161</v>
      </c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89"/>
      <c r="Z79" s="49"/>
    </row>
    <row r="80" spans="2:26" x14ac:dyDescent="0.25">
      <c r="B80" s="58" t="s">
        <v>143</v>
      </c>
      <c r="C80" s="58"/>
      <c r="D80" s="49" t="s">
        <v>150</v>
      </c>
      <c r="E80" s="49"/>
      <c r="F80" s="49"/>
      <c r="H80" s="41"/>
      <c r="K80" s="41"/>
      <c r="M80" s="90" t="s">
        <v>159</v>
      </c>
      <c r="N80" s="49"/>
      <c r="O80" s="49"/>
      <c r="P80" s="49"/>
      <c r="Q80" s="49"/>
      <c r="R80" s="49" t="s">
        <v>160</v>
      </c>
      <c r="S80" s="49"/>
      <c r="T80" s="49"/>
      <c r="U80" s="49"/>
      <c r="V80" s="49"/>
      <c r="W80" s="49"/>
      <c r="X80" s="49"/>
      <c r="Y80" s="89"/>
      <c r="Z80" s="49"/>
    </row>
    <row r="81" spans="1:13" x14ac:dyDescent="0.25">
      <c r="D81" s="59" t="s">
        <v>151</v>
      </c>
      <c r="H81" s="46"/>
      <c r="K81" s="46"/>
    </row>
    <row r="82" spans="1:13" x14ac:dyDescent="0.25">
      <c r="A82" s="36" t="s">
        <v>48</v>
      </c>
      <c r="B82" s="44" t="s">
        <v>49</v>
      </c>
      <c r="C82" s="44"/>
      <c r="H82" s="60">
        <f>SUM(H41+H46+H77+H79+H80)</f>
        <v>0</v>
      </c>
      <c r="K82" s="60">
        <f>SUM(K41+K46+K77+K79+K80)</f>
        <v>0</v>
      </c>
    </row>
    <row r="83" spans="1:13" ht="6" customHeight="1" x14ac:dyDescent="0.25">
      <c r="H83" s="46"/>
      <c r="K83" s="46"/>
    </row>
    <row r="84" spans="1:13" x14ac:dyDescent="0.25">
      <c r="A84" s="36" t="s">
        <v>50</v>
      </c>
      <c r="B84" s="81" t="s">
        <v>51</v>
      </c>
      <c r="C84" s="81"/>
      <c r="D84" s="80"/>
      <c r="E84" s="80"/>
      <c r="F84" s="80"/>
      <c r="H84" s="82">
        <f>H29-H82</f>
        <v>0</v>
      </c>
      <c r="I84" s="80"/>
      <c r="J84" s="80"/>
      <c r="K84" s="79">
        <f>K29-K82</f>
        <v>0</v>
      </c>
      <c r="M84" s="83" t="s">
        <v>153</v>
      </c>
    </row>
    <row r="85" spans="1:13" ht="4.5" customHeight="1" x14ac:dyDescent="0.25">
      <c r="H85" s="46"/>
      <c r="K85" s="46"/>
    </row>
    <row r="86" spans="1:13" x14ac:dyDescent="0.25">
      <c r="A86" s="36" t="s">
        <v>52</v>
      </c>
      <c r="B86" s="44" t="s">
        <v>53</v>
      </c>
      <c r="C86" s="44"/>
      <c r="H86" s="61">
        <f>H10+H84</f>
        <v>0</v>
      </c>
      <c r="K86" s="61"/>
    </row>
    <row r="87" spans="1:13" ht="3.75" customHeight="1" x14ac:dyDescent="0.25"/>
    <row r="88" spans="1:13" x14ac:dyDescent="0.25">
      <c r="A88" s="29" t="s">
        <v>1</v>
      </c>
      <c r="B88" s="88"/>
      <c r="C88" s="88"/>
      <c r="D88" s="76"/>
      <c r="E88" s="76"/>
      <c r="F88" s="76"/>
      <c r="G88" s="76"/>
      <c r="H88" s="76"/>
      <c r="I88" s="76"/>
      <c r="J88" s="76"/>
      <c r="K88" s="76"/>
    </row>
    <row r="89" spans="1:13" x14ac:dyDescent="0.25">
      <c r="A89" s="85"/>
      <c r="B89" s="93"/>
      <c r="C89" s="94"/>
      <c r="D89" s="94"/>
      <c r="E89" s="94"/>
      <c r="F89" s="94"/>
      <c r="G89" s="94"/>
      <c r="H89" s="94"/>
      <c r="I89" s="94"/>
      <c r="J89" s="94"/>
      <c r="K89" s="95"/>
      <c r="L89" s="87"/>
    </row>
    <row r="90" spans="1:13" ht="11.25" customHeight="1" x14ac:dyDescent="0.25">
      <c r="A90" s="85"/>
      <c r="B90" s="96"/>
      <c r="C90" s="97"/>
      <c r="D90" s="97"/>
      <c r="E90" s="97"/>
      <c r="F90" s="97"/>
      <c r="G90" s="97"/>
      <c r="H90" s="97"/>
      <c r="I90" s="97"/>
      <c r="J90" s="97"/>
      <c r="K90" s="98"/>
      <c r="L90" s="87"/>
    </row>
    <row r="91" spans="1:13" ht="11.25" customHeight="1" x14ac:dyDescent="0.25">
      <c r="A91" s="85"/>
      <c r="B91" s="96"/>
      <c r="C91" s="97"/>
      <c r="D91" s="97"/>
      <c r="E91" s="97"/>
      <c r="F91" s="97"/>
      <c r="G91" s="97"/>
      <c r="H91" s="97"/>
      <c r="I91" s="97"/>
      <c r="J91" s="97"/>
      <c r="K91" s="98"/>
      <c r="L91" s="87"/>
    </row>
    <row r="92" spans="1:13" ht="11.25" customHeight="1" x14ac:dyDescent="0.25">
      <c r="A92" s="86"/>
      <c r="B92" s="96"/>
      <c r="C92" s="97"/>
      <c r="D92" s="97"/>
      <c r="E92" s="97"/>
      <c r="F92" s="97"/>
      <c r="G92" s="97"/>
      <c r="H92" s="97"/>
      <c r="I92" s="97"/>
      <c r="J92" s="97"/>
      <c r="K92" s="98"/>
      <c r="L92" s="87"/>
    </row>
    <row r="93" spans="1:13" ht="11.25" customHeight="1" x14ac:dyDescent="0.25">
      <c r="A93" s="85"/>
      <c r="B93" s="96"/>
      <c r="C93" s="97"/>
      <c r="D93" s="97"/>
      <c r="E93" s="97"/>
      <c r="F93" s="97"/>
      <c r="G93" s="97"/>
      <c r="H93" s="97"/>
      <c r="I93" s="97"/>
      <c r="J93" s="97"/>
      <c r="K93" s="98"/>
      <c r="L93" s="87"/>
    </row>
    <row r="94" spans="1:13" ht="11.25" customHeight="1" x14ac:dyDescent="0.25">
      <c r="A94" s="85"/>
      <c r="B94" s="96"/>
      <c r="C94" s="97"/>
      <c r="D94" s="97"/>
      <c r="E94" s="97"/>
      <c r="F94" s="97"/>
      <c r="G94" s="97"/>
      <c r="H94" s="97"/>
      <c r="I94" s="97"/>
      <c r="J94" s="97"/>
      <c r="K94" s="98"/>
      <c r="L94" s="87"/>
    </row>
    <row r="95" spans="1:13" ht="11.25" customHeight="1" x14ac:dyDescent="0.25">
      <c r="A95" s="85"/>
      <c r="B95" s="96"/>
      <c r="C95" s="97"/>
      <c r="D95" s="97"/>
      <c r="E95" s="97"/>
      <c r="F95" s="97"/>
      <c r="G95" s="97"/>
      <c r="H95" s="97"/>
      <c r="I95" s="97"/>
      <c r="J95" s="97"/>
      <c r="K95" s="98"/>
      <c r="L95" s="87"/>
    </row>
    <row r="96" spans="1:13" ht="11.25" customHeight="1" x14ac:dyDescent="0.25">
      <c r="A96" s="85"/>
      <c r="B96" s="96"/>
      <c r="C96" s="97"/>
      <c r="D96" s="97"/>
      <c r="E96" s="97"/>
      <c r="F96" s="97"/>
      <c r="G96" s="97"/>
      <c r="H96" s="97"/>
      <c r="I96" s="97"/>
      <c r="J96" s="97"/>
      <c r="K96" s="98"/>
      <c r="L96" s="87"/>
    </row>
    <row r="97" spans="1:12" ht="11.25" customHeight="1" x14ac:dyDescent="0.25">
      <c r="A97" s="85"/>
      <c r="B97" s="96"/>
      <c r="C97" s="97"/>
      <c r="D97" s="97"/>
      <c r="E97" s="97"/>
      <c r="F97" s="97"/>
      <c r="G97" s="97"/>
      <c r="H97" s="97"/>
      <c r="I97" s="97"/>
      <c r="J97" s="97"/>
      <c r="K97" s="98"/>
      <c r="L97" s="87"/>
    </row>
    <row r="98" spans="1:12" ht="11.25" customHeight="1" x14ac:dyDescent="0.25">
      <c r="A98" s="85"/>
      <c r="B98" s="99"/>
      <c r="C98" s="100"/>
      <c r="D98" s="100"/>
      <c r="E98" s="100"/>
      <c r="F98" s="100"/>
      <c r="G98" s="100"/>
      <c r="H98" s="100"/>
      <c r="I98" s="100"/>
      <c r="J98" s="100"/>
      <c r="K98" s="101"/>
      <c r="L98" s="87"/>
    </row>
    <row r="99" spans="1:12" x14ac:dyDescent="0.25">
      <c r="B99" s="66"/>
      <c r="C99" s="66"/>
      <c r="D99" s="66"/>
      <c r="E99" s="66"/>
      <c r="F99" s="66"/>
      <c r="G99" s="66"/>
      <c r="H99" s="66"/>
      <c r="I99" s="66"/>
      <c r="J99" s="66"/>
      <c r="K99" s="66"/>
    </row>
  </sheetData>
  <mergeCells count="5">
    <mergeCell ref="B6:F6"/>
    <mergeCell ref="B89:K98"/>
    <mergeCell ref="B1:K1"/>
    <mergeCell ref="B2:K2"/>
    <mergeCell ref="B3:K3"/>
  </mergeCells>
  <printOptions horizontalCentered="1"/>
  <pageMargins left="0" right="0" top="0.5" bottom="0.5" header="0.05" footer="0.5500000000000000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60"/>
  <sheetViews>
    <sheetView workbookViewId="0">
      <selection activeCell="Q13" sqref="Q13"/>
    </sheetView>
  </sheetViews>
  <sheetFormatPr defaultColWidth="9.140625" defaultRowHeight="15" x14ac:dyDescent="0.25"/>
  <cols>
    <col min="1" max="13" width="9.140625" style="1"/>
    <col min="14" max="16384" width="9.140625" style="19"/>
  </cols>
  <sheetData>
    <row r="1" spans="1:13" ht="15.75" x14ac:dyDescent="0.25">
      <c r="A1" s="2"/>
      <c r="B1" s="105" t="s">
        <v>174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"/>
    </row>
    <row r="2" spans="1:13" x14ac:dyDescent="0.25">
      <c r="A2" s="2"/>
      <c r="B2" s="106" t="s">
        <v>175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2"/>
    </row>
    <row r="3" spans="1:13" x14ac:dyDescent="0.25">
      <c r="A3" s="2"/>
      <c r="B3" s="3" t="s">
        <v>176</v>
      </c>
      <c r="C3" s="3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3" x14ac:dyDescent="0.25">
      <c r="A4" s="2"/>
      <c r="B4" s="3" t="s">
        <v>138</v>
      </c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3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3" x14ac:dyDescent="0.25">
      <c r="A6" s="2"/>
      <c r="B6" s="3" t="s">
        <v>128</v>
      </c>
      <c r="C6" s="3"/>
      <c r="D6" s="3"/>
      <c r="E6" s="3"/>
      <c r="F6" s="3"/>
      <c r="G6" s="3"/>
      <c r="H6" s="3"/>
      <c r="I6" s="3"/>
      <c r="J6" s="3"/>
      <c r="K6" s="3"/>
      <c r="L6" s="3"/>
      <c r="M6" s="2"/>
    </row>
    <row r="7" spans="1:13" x14ac:dyDescent="0.25">
      <c r="A7" s="2"/>
      <c r="B7" s="23" t="s">
        <v>129</v>
      </c>
      <c r="C7" s="3"/>
      <c r="D7" s="3"/>
      <c r="E7" s="3"/>
      <c r="F7" s="3"/>
      <c r="G7" s="3"/>
      <c r="H7" s="3"/>
      <c r="I7" s="3"/>
      <c r="J7" s="3"/>
      <c r="K7" s="3"/>
      <c r="L7" s="3"/>
      <c r="M7" s="2"/>
    </row>
    <row r="8" spans="1:13" x14ac:dyDescent="0.25">
      <c r="A8" s="2"/>
      <c r="B8" s="18" t="s">
        <v>177</v>
      </c>
      <c r="C8" s="3"/>
      <c r="D8" s="3"/>
      <c r="E8" s="3"/>
      <c r="F8" s="3"/>
      <c r="G8" s="3"/>
      <c r="H8" s="3"/>
      <c r="I8" s="3"/>
      <c r="J8" s="3"/>
      <c r="K8" s="3"/>
      <c r="L8" s="3"/>
      <c r="M8" s="2"/>
    </row>
    <row r="9" spans="1:13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</row>
    <row r="10" spans="1:13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"/>
    </row>
    <row r="11" spans="1:13" x14ac:dyDescent="0.25">
      <c r="A11" s="2"/>
      <c r="B11" s="4" t="s">
        <v>60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2"/>
    </row>
    <row r="12" spans="1:13" x14ac:dyDescent="0.25">
      <c r="A12" s="2"/>
      <c r="B12" s="5" t="s">
        <v>61</v>
      </c>
      <c r="C12" s="5" t="s">
        <v>63</v>
      </c>
      <c r="D12" s="5"/>
      <c r="E12" s="5"/>
      <c r="F12" s="5" t="s">
        <v>62</v>
      </c>
      <c r="G12" s="5"/>
      <c r="H12" s="5" t="s">
        <v>66</v>
      </c>
      <c r="I12" s="5"/>
      <c r="J12" s="5" t="s">
        <v>2</v>
      </c>
      <c r="K12" s="3"/>
      <c r="L12" s="3"/>
      <c r="M12" s="2"/>
    </row>
    <row r="13" spans="1:13" x14ac:dyDescent="0.25">
      <c r="A13" s="6" t="s">
        <v>64</v>
      </c>
      <c r="B13" s="6" t="s">
        <v>67</v>
      </c>
      <c r="C13" s="6" t="s">
        <v>65</v>
      </c>
      <c r="D13" s="6"/>
      <c r="E13" s="6"/>
      <c r="F13" s="9">
        <v>85</v>
      </c>
      <c r="G13" s="6"/>
      <c r="H13" s="10">
        <v>175</v>
      </c>
      <c r="I13" s="6"/>
      <c r="J13" s="10">
        <f>SUM(F13*H13)</f>
        <v>14875</v>
      </c>
      <c r="K13" s="6"/>
      <c r="L13" s="6"/>
      <c r="M13" s="2"/>
    </row>
    <row r="14" spans="1:13" x14ac:dyDescent="0.25">
      <c r="A14" s="17"/>
      <c r="B14" s="7"/>
      <c r="C14" s="7"/>
      <c r="D14" s="7"/>
      <c r="E14" s="3"/>
      <c r="F14" s="12"/>
      <c r="G14" s="3"/>
      <c r="H14" s="14">
        <v>0</v>
      </c>
      <c r="I14" s="3"/>
      <c r="J14" s="14">
        <v>0</v>
      </c>
      <c r="K14" s="18"/>
      <c r="L14" s="18"/>
      <c r="M14" s="2"/>
    </row>
    <row r="15" spans="1:13" x14ac:dyDescent="0.25">
      <c r="A15" s="2"/>
      <c r="B15" s="7"/>
      <c r="C15" s="7"/>
      <c r="D15" s="7"/>
      <c r="E15" s="3"/>
      <c r="F15" s="12"/>
      <c r="G15" s="3"/>
      <c r="H15" s="14">
        <v>0</v>
      </c>
      <c r="I15" s="3"/>
      <c r="J15" s="14">
        <f>SUM(F15*H15)</f>
        <v>0</v>
      </c>
      <c r="K15" s="3"/>
      <c r="L15" s="3"/>
      <c r="M15" s="2"/>
    </row>
    <row r="16" spans="1:13" x14ac:dyDescent="0.25">
      <c r="A16" s="2"/>
      <c r="B16" s="8"/>
      <c r="C16" s="8"/>
      <c r="D16" s="8"/>
      <c r="E16" s="3"/>
      <c r="F16" s="13"/>
      <c r="G16" s="3"/>
      <c r="H16" s="15">
        <v>0</v>
      </c>
      <c r="I16" s="3"/>
      <c r="J16" s="15">
        <f>SUM(F16*H16)</f>
        <v>0</v>
      </c>
      <c r="K16" s="3"/>
      <c r="L16" s="3"/>
      <c r="M16" s="2"/>
    </row>
    <row r="17" spans="1:13" x14ac:dyDescent="0.25">
      <c r="A17" s="2"/>
      <c r="B17" s="8"/>
      <c r="C17" s="8"/>
      <c r="D17" s="8"/>
      <c r="E17" s="3"/>
      <c r="F17" s="13"/>
      <c r="G17" s="3"/>
      <c r="H17" s="15">
        <v>0</v>
      </c>
      <c r="I17" s="3"/>
      <c r="J17" s="15">
        <f>SUM(F17*H17)</f>
        <v>0</v>
      </c>
      <c r="K17" s="3"/>
      <c r="L17" s="3"/>
      <c r="M17" s="2"/>
    </row>
    <row r="18" spans="1:13" x14ac:dyDescent="0.25">
      <c r="A18" s="2"/>
      <c r="B18" s="8"/>
      <c r="C18" s="8"/>
      <c r="D18" s="8"/>
      <c r="E18" s="3"/>
      <c r="F18" s="13"/>
      <c r="G18" s="3"/>
      <c r="H18" s="15">
        <v>0</v>
      </c>
      <c r="I18" s="3"/>
      <c r="J18" s="15">
        <f>SUM(F18*H18)</f>
        <v>0</v>
      </c>
      <c r="K18" s="3"/>
      <c r="L18" s="3"/>
      <c r="M18" s="2"/>
    </row>
    <row r="19" spans="1:13" x14ac:dyDescent="0.25">
      <c r="A19" s="2"/>
      <c r="B19" s="8"/>
      <c r="C19" s="8"/>
      <c r="D19" s="8"/>
      <c r="E19" s="3"/>
      <c r="F19" s="13"/>
      <c r="G19" s="3"/>
      <c r="H19" s="15">
        <v>0</v>
      </c>
      <c r="I19" s="3"/>
      <c r="J19" s="15">
        <f>SUM(F19*H19)</f>
        <v>0</v>
      </c>
      <c r="K19" s="3"/>
      <c r="L19" s="3"/>
      <c r="M19" s="2"/>
    </row>
    <row r="20" spans="1:13" x14ac:dyDescent="0.25">
      <c r="A20" s="2"/>
      <c r="B20" s="3"/>
      <c r="C20" s="3"/>
      <c r="D20" s="3"/>
      <c r="E20" s="3"/>
      <c r="F20" s="3"/>
      <c r="G20" s="3"/>
      <c r="H20" s="11"/>
      <c r="I20" s="3"/>
      <c r="J20" s="11"/>
      <c r="K20" s="3"/>
      <c r="L20" s="3"/>
      <c r="M20" s="2"/>
    </row>
    <row r="21" spans="1:13" ht="15.75" thickBot="1" x14ac:dyDescent="0.3">
      <c r="A21" s="2"/>
      <c r="B21" s="3"/>
      <c r="C21" s="3"/>
      <c r="D21" s="3"/>
      <c r="E21" s="3"/>
      <c r="F21" s="3" t="s">
        <v>68</v>
      </c>
      <c r="G21" s="3"/>
      <c r="H21" s="16">
        <f>SUM(H14:H19)</f>
        <v>0</v>
      </c>
      <c r="I21" s="3"/>
      <c r="J21" s="16">
        <f>SUM(J14:J19)</f>
        <v>0</v>
      </c>
      <c r="K21" s="3"/>
      <c r="L21" s="3"/>
      <c r="M21" s="2"/>
    </row>
    <row r="22" spans="1:13" ht="15.75" thickTop="1" x14ac:dyDescent="0.25">
      <c r="A22" s="2"/>
      <c r="B22" s="3"/>
      <c r="C22" s="3"/>
      <c r="D22" s="3"/>
      <c r="E22" s="3"/>
      <c r="F22" s="3"/>
      <c r="G22" s="3"/>
      <c r="H22" s="11"/>
      <c r="I22" s="3"/>
      <c r="J22" s="11"/>
      <c r="K22" s="3"/>
      <c r="L22" s="3"/>
      <c r="M22" s="2"/>
    </row>
    <row r="23" spans="1:13" x14ac:dyDescent="0.25">
      <c r="A23" s="2"/>
      <c r="B23" s="4" t="s">
        <v>69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</row>
    <row r="24" spans="1:13" x14ac:dyDescent="0.25">
      <c r="A24" s="2"/>
      <c r="B24" s="5" t="s">
        <v>61</v>
      </c>
      <c r="C24" s="5" t="s">
        <v>63</v>
      </c>
      <c r="D24" s="5"/>
      <c r="E24" s="5"/>
      <c r="F24" s="5" t="s">
        <v>62</v>
      </c>
      <c r="G24" s="5"/>
      <c r="H24" s="5" t="s">
        <v>66</v>
      </c>
      <c r="I24" s="5"/>
      <c r="J24" s="5" t="s">
        <v>3</v>
      </c>
      <c r="K24" s="3"/>
      <c r="L24" s="3"/>
      <c r="M24" s="2"/>
    </row>
    <row r="25" spans="1:13" x14ac:dyDescent="0.25">
      <c r="A25" s="6" t="s">
        <v>64</v>
      </c>
      <c r="B25" s="6" t="s">
        <v>16</v>
      </c>
      <c r="C25" s="6" t="s">
        <v>127</v>
      </c>
      <c r="D25" s="6"/>
      <c r="E25" s="6"/>
      <c r="F25" s="9">
        <v>1</v>
      </c>
      <c r="G25" s="6"/>
      <c r="H25" s="10">
        <v>3500</v>
      </c>
      <c r="I25" s="6"/>
      <c r="J25" s="10">
        <f t="shared" ref="J25:J29" si="0">SUM(F25*H25)</f>
        <v>3500</v>
      </c>
      <c r="K25" s="6"/>
      <c r="L25" s="6"/>
      <c r="M25" s="2"/>
    </row>
    <row r="26" spans="1:13" x14ac:dyDescent="0.25">
      <c r="A26" s="6" t="s">
        <v>64</v>
      </c>
      <c r="B26" s="6" t="s">
        <v>44</v>
      </c>
      <c r="C26" s="6" t="s">
        <v>70</v>
      </c>
      <c r="D26" s="6"/>
      <c r="E26" s="6"/>
      <c r="F26" s="9">
        <v>1</v>
      </c>
      <c r="G26" s="6"/>
      <c r="H26" s="10">
        <f>SUM(H25*0.44)</f>
        <v>1540</v>
      </c>
      <c r="I26" s="6"/>
      <c r="J26" s="10">
        <f t="shared" si="0"/>
        <v>1540</v>
      </c>
      <c r="K26" s="6"/>
      <c r="L26" s="6"/>
      <c r="M26" s="2"/>
    </row>
    <row r="27" spans="1:13" x14ac:dyDescent="0.25">
      <c r="A27" s="6" t="s">
        <v>64</v>
      </c>
      <c r="B27" s="6" t="s">
        <v>24</v>
      </c>
      <c r="C27" s="6" t="s">
        <v>71</v>
      </c>
      <c r="D27" s="6"/>
      <c r="E27" s="6"/>
      <c r="F27" s="9">
        <v>2000</v>
      </c>
      <c r="G27" s="6"/>
      <c r="H27" s="10">
        <v>2</v>
      </c>
      <c r="I27" s="6"/>
      <c r="J27" s="10">
        <f t="shared" si="0"/>
        <v>4000</v>
      </c>
      <c r="K27" s="6"/>
      <c r="L27" s="6"/>
      <c r="M27" s="2"/>
    </row>
    <row r="28" spans="1:13" x14ac:dyDescent="0.25">
      <c r="A28" s="6" t="s">
        <v>64</v>
      </c>
      <c r="B28" s="6" t="s">
        <v>30</v>
      </c>
      <c r="C28" s="6" t="s">
        <v>75</v>
      </c>
      <c r="D28" s="6"/>
      <c r="E28" s="6"/>
      <c r="F28" s="9">
        <v>500</v>
      </c>
      <c r="G28" s="6"/>
      <c r="H28" s="10">
        <v>0.56499999999999995</v>
      </c>
      <c r="I28" s="6"/>
      <c r="J28" s="10">
        <f t="shared" si="0"/>
        <v>282.5</v>
      </c>
      <c r="K28" s="6"/>
      <c r="L28" s="6"/>
      <c r="M28" s="2"/>
    </row>
    <row r="29" spans="1:13" x14ac:dyDescent="0.25">
      <c r="A29" s="6" t="s">
        <v>64</v>
      </c>
      <c r="B29" s="6" t="s">
        <v>32</v>
      </c>
      <c r="C29" s="6" t="s">
        <v>72</v>
      </c>
      <c r="D29" s="6"/>
      <c r="E29" s="6"/>
      <c r="F29" s="9">
        <v>2</v>
      </c>
      <c r="G29" s="6"/>
      <c r="H29" s="10">
        <v>210</v>
      </c>
      <c r="I29" s="6"/>
      <c r="J29" s="10">
        <f t="shared" si="0"/>
        <v>420</v>
      </c>
      <c r="K29" s="6"/>
      <c r="L29" s="6"/>
      <c r="M29" s="2"/>
    </row>
    <row r="30" spans="1:13" x14ac:dyDescent="0.25">
      <c r="A30" s="6" t="s">
        <v>64</v>
      </c>
      <c r="B30" s="24" t="s">
        <v>20</v>
      </c>
      <c r="C30" s="6" t="s">
        <v>130</v>
      </c>
      <c r="D30" s="6"/>
      <c r="E30" s="6"/>
      <c r="F30" s="9">
        <v>1</v>
      </c>
      <c r="G30" s="6"/>
      <c r="H30" s="10">
        <v>5209</v>
      </c>
      <c r="I30" s="6"/>
      <c r="J30" s="10">
        <v>5132</v>
      </c>
      <c r="K30" s="6"/>
      <c r="L30" s="6"/>
      <c r="M30" s="2"/>
    </row>
    <row r="31" spans="1:13" x14ac:dyDescent="0.25">
      <c r="A31" s="2"/>
      <c r="B31" s="7"/>
      <c r="C31" s="7"/>
      <c r="D31" s="7"/>
      <c r="E31" s="3"/>
      <c r="F31" s="12"/>
      <c r="G31" s="3"/>
      <c r="H31" s="20"/>
      <c r="I31" s="21"/>
      <c r="J31" s="20"/>
      <c r="K31" s="3"/>
      <c r="L31" s="3"/>
      <c r="M31" s="2"/>
    </row>
    <row r="32" spans="1:13" x14ac:dyDescent="0.25">
      <c r="A32" s="2"/>
      <c r="B32" s="7"/>
      <c r="C32" s="7"/>
      <c r="D32" s="7"/>
      <c r="E32" s="3"/>
      <c r="F32" s="12"/>
      <c r="G32" s="3"/>
      <c r="H32" s="20"/>
      <c r="I32" s="21"/>
      <c r="J32" s="20"/>
      <c r="K32" s="3"/>
      <c r="L32" s="3"/>
      <c r="M32" s="2"/>
    </row>
    <row r="33" spans="1:13" x14ac:dyDescent="0.25">
      <c r="A33" s="2"/>
      <c r="B33" s="7"/>
      <c r="C33" s="7"/>
      <c r="D33" s="7"/>
      <c r="E33" s="3"/>
      <c r="F33" s="12"/>
      <c r="G33" s="3"/>
      <c r="H33" s="20"/>
      <c r="I33" s="21"/>
      <c r="J33" s="20"/>
      <c r="K33" s="3"/>
      <c r="L33" s="3"/>
      <c r="M33" s="2"/>
    </row>
    <row r="34" spans="1:13" x14ac:dyDescent="0.25">
      <c r="A34" s="2"/>
      <c r="B34" s="7"/>
      <c r="C34" s="7"/>
      <c r="D34" s="7"/>
      <c r="E34" s="3"/>
      <c r="F34" s="12"/>
      <c r="G34" s="3"/>
      <c r="H34" s="20"/>
      <c r="I34" s="21"/>
      <c r="J34" s="20"/>
      <c r="K34" s="3"/>
      <c r="L34" s="3"/>
      <c r="M34" s="2"/>
    </row>
    <row r="35" spans="1:13" x14ac:dyDescent="0.25">
      <c r="A35" s="2"/>
      <c r="B35" s="7"/>
      <c r="C35" s="7"/>
      <c r="D35" s="7"/>
      <c r="E35" s="3"/>
      <c r="F35" s="12"/>
      <c r="G35" s="3"/>
      <c r="H35" s="20"/>
      <c r="I35" s="21"/>
      <c r="J35" s="20"/>
      <c r="K35" s="3"/>
      <c r="L35" s="3"/>
      <c r="M35" s="2"/>
    </row>
    <row r="36" spans="1:13" x14ac:dyDescent="0.25">
      <c r="A36" s="2"/>
      <c r="B36" s="7"/>
      <c r="C36" s="7"/>
      <c r="D36" s="7"/>
      <c r="E36" s="3"/>
      <c r="F36" s="12"/>
      <c r="G36" s="3"/>
      <c r="H36" s="20"/>
      <c r="I36" s="21"/>
      <c r="J36" s="20"/>
      <c r="K36" s="3"/>
      <c r="L36" s="3"/>
      <c r="M36" s="2"/>
    </row>
    <row r="37" spans="1:13" x14ac:dyDescent="0.25">
      <c r="A37" s="2"/>
      <c r="B37" s="7"/>
      <c r="C37" s="7"/>
      <c r="D37" s="7"/>
      <c r="E37" s="3"/>
      <c r="F37" s="12"/>
      <c r="G37" s="3"/>
      <c r="H37" s="20"/>
      <c r="I37" s="21"/>
      <c r="J37" s="20"/>
      <c r="K37" s="3"/>
      <c r="L37" s="3"/>
      <c r="M37" s="2"/>
    </row>
    <row r="38" spans="1:13" x14ac:dyDescent="0.25">
      <c r="A38" s="2"/>
      <c r="B38" s="8"/>
      <c r="C38" s="8"/>
      <c r="D38" s="8"/>
      <c r="E38" s="3"/>
      <c r="F38" s="13"/>
      <c r="G38" s="3"/>
      <c r="H38" s="22"/>
      <c r="I38" s="21"/>
      <c r="J38" s="22"/>
      <c r="K38" s="3"/>
      <c r="L38" s="3"/>
      <c r="M38" s="2"/>
    </row>
    <row r="39" spans="1:13" x14ac:dyDescent="0.25">
      <c r="A39" s="2"/>
      <c r="B39" s="8"/>
      <c r="C39" s="8"/>
      <c r="D39" s="8"/>
      <c r="E39" s="3"/>
      <c r="F39" s="13"/>
      <c r="G39" s="3"/>
      <c r="H39" s="22"/>
      <c r="I39" s="21"/>
      <c r="J39" s="22"/>
      <c r="K39" s="3"/>
      <c r="L39" s="3"/>
      <c r="M39" s="2"/>
    </row>
    <row r="40" spans="1:13" x14ac:dyDescent="0.25">
      <c r="A40" s="2"/>
      <c r="B40" s="8"/>
      <c r="C40" s="8"/>
      <c r="D40" s="8"/>
      <c r="E40" s="3"/>
      <c r="F40" s="13"/>
      <c r="G40" s="3"/>
      <c r="H40" s="22"/>
      <c r="I40" s="21"/>
      <c r="J40" s="22"/>
      <c r="K40" s="3"/>
      <c r="L40" s="3"/>
      <c r="M40" s="2"/>
    </row>
    <row r="41" spans="1:13" x14ac:dyDescent="0.25">
      <c r="A41" s="2"/>
      <c r="B41" s="8"/>
      <c r="C41" s="8"/>
      <c r="D41" s="8"/>
      <c r="E41" s="3"/>
      <c r="F41" s="13"/>
      <c r="G41" s="3"/>
      <c r="H41" s="22"/>
      <c r="I41" s="21"/>
      <c r="J41" s="22"/>
      <c r="K41" s="3"/>
      <c r="L41" s="3"/>
      <c r="M41" s="2"/>
    </row>
    <row r="42" spans="1:13" x14ac:dyDescent="0.25">
      <c r="A42" s="2"/>
      <c r="B42" s="8"/>
      <c r="C42" s="8"/>
      <c r="D42" s="8"/>
      <c r="E42" s="3"/>
      <c r="F42" s="13"/>
      <c r="G42" s="3"/>
      <c r="H42" s="22"/>
      <c r="I42" s="21"/>
      <c r="J42" s="22"/>
      <c r="K42" s="3"/>
      <c r="L42" s="3"/>
      <c r="M42" s="2"/>
    </row>
    <row r="43" spans="1:13" x14ac:dyDescent="0.25">
      <c r="A43" s="2"/>
      <c r="B43" s="8"/>
      <c r="C43" s="8"/>
      <c r="D43" s="8"/>
      <c r="E43" s="3"/>
      <c r="F43" s="13"/>
      <c r="G43" s="3"/>
      <c r="H43" s="22"/>
      <c r="I43" s="21"/>
      <c r="J43" s="22"/>
      <c r="K43" s="3"/>
      <c r="L43" s="3"/>
      <c r="M43" s="2"/>
    </row>
    <row r="44" spans="1:13" x14ac:dyDescent="0.25">
      <c r="A44" s="2"/>
      <c r="B44" s="8"/>
      <c r="C44" s="8"/>
      <c r="D44" s="8"/>
      <c r="E44" s="3"/>
      <c r="F44" s="13"/>
      <c r="G44" s="3"/>
      <c r="H44" s="22"/>
      <c r="I44" s="21"/>
      <c r="J44" s="22"/>
      <c r="K44" s="3"/>
      <c r="L44" s="3"/>
      <c r="M44" s="2"/>
    </row>
    <row r="45" spans="1:13" x14ac:dyDescent="0.25">
      <c r="A45" s="2"/>
      <c r="B45" s="8"/>
      <c r="C45" s="8"/>
      <c r="D45" s="8"/>
      <c r="E45" s="3"/>
      <c r="F45" s="13"/>
      <c r="G45" s="3"/>
      <c r="H45" s="22"/>
      <c r="I45" s="21"/>
      <c r="J45" s="22"/>
      <c r="K45" s="3"/>
      <c r="L45" s="3"/>
      <c r="M45" s="2"/>
    </row>
    <row r="46" spans="1:13" x14ac:dyDescent="0.25">
      <c r="A46" s="2"/>
      <c r="B46" s="8"/>
      <c r="C46" s="8"/>
      <c r="D46" s="8"/>
      <c r="E46" s="3"/>
      <c r="F46" s="13"/>
      <c r="G46" s="3"/>
      <c r="H46" s="22"/>
      <c r="I46" s="21"/>
      <c r="J46" s="22"/>
      <c r="K46" s="3"/>
      <c r="L46" s="3"/>
      <c r="M46" s="2"/>
    </row>
    <row r="47" spans="1:13" x14ac:dyDescent="0.25">
      <c r="A47" s="2"/>
      <c r="B47" s="8"/>
      <c r="C47" s="8"/>
      <c r="D47" s="8"/>
      <c r="E47" s="3"/>
      <c r="F47" s="13"/>
      <c r="G47" s="3"/>
      <c r="H47" s="22"/>
      <c r="I47" s="21"/>
      <c r="J47" s="22"/>
      <c r="K47" s="3"/>
      <c r="L47" s="3"/>
      <c r="M47" s="2"/>
    </row>
    <row r="48" spans="1:13" x14ac:dyDescent="0.25">
      <c r="A48" s="2"/>
      <c r="B48" s="8"/>
      <c r="C48" s="8"/>
      <c r="D48" s="8"/>
      <c r="E48" s="3"/>
      <c r="F48" s="13"/>
      <c r="G48" s="3"/>
      <c r="H48" s="15"/>
      <c r="I48" s="3"/>
      <c r="J48" s="15"/>
      <c r="K48" s="3"/>
      <c r="L48" s="3"/>
      <c r="M48" s="2"/>
    </row>
    <row r="49" spans="1:13" x14ac:dyDescent="0.25">
      <c r="A49" s="2"/>
      <c r="B49" s="3"/>
      <c r="C49" s="3"/>
      <c r="D49" s="3"/>
      <c r="E49" s="3"/>
      <c r="F49" s="3"/>
      <c r="G49" s="3"/>
      <c r="H49" s="11"/>
      <c r="I49" s="3"/>
      <c r="J49" s="11"/>
      <c r="K49" s="3"/>
      <c r="L49" s="3"/>
      <c r="M49" s="2"/>
    </row>
    <row r="50" spans="1:13" ht="15.75" thickBot="1" x14ac:dyDescent="0.3">
      <c r="A50" s="2"/>
      <c r="B50" s="3"/>
      <c r="C50" s="3"/>
      <c r="D50" s="3"/>
      <c r="E50" s="3"/>
      <c r="F50" s="3" t="s">
        <v>68</v>
      </c>
      <c r="G50" s="3"/>
      <c r="H50" s="16">
        <f>SUM(H31:H48)</f>
        <v>0</v>
      </c>
      <c r="I50" s="3"/>
      <c r="J50" s="16">
        <f>SUM(J31:J48)</f>
        <v>0</v>
      </c>
      <c r="K50" s="3"/>
      <c r="L50" s="3"/>
      <c r="M50" s="2"/>
    </row>
    <row r="51" spans="1:13" ht="15.75" thickTop="1" x14ac:dyDescent="0.25">
      <c r="A51" s="2"/>
      <c r="B51" s="3"/>
      <c r="C51" s="3"/>
      <c r="D51" s="3"/>
      <c r="E51" s="3"/>
      <c r="F51" s="3"/>
      <c r="G51" s="3"/>
      <c r="H51" s="11"/>
      <c r="I51" s="3"/>
      <c r="J51" s="11"/>
      <c r="K51" s="3"/>
      <c r="L51" s="3"/>
      <c r="M51" s="2"/>
    </row>
    <row r="52" spans="1:13" x14ac:dyDescent="0.25">
      <c r="A52" s="2"/>
      <c r="B52" s="3"/>
      <c r="C52" s="3"/>
      <c r="D52" s="3"/>
      <c r="E52" s="3"/>
      <c r="F52" s="3"/>
      <c r="G52" s="3"/>
      <c r="H52" s="11"/>
      <c r="I52" s="3"/>
      <c r="J52" s="11"/>
      <c r="K52" s="3"/>
      <c r="L52" s="3"/>
      <c r="M52" s="2"/>
    </row>
    <row r="53" spans="1:13" x14ac:dyDescent="0.25">
      <c r="A53" s="2"/>
      <c r="B53" s="4" t="s">
        <v>131</v>
      </c>
      <c r="C53" s="3"/>
      <c r="D53" s="18" t="s">
        <v>137</v>
      </c>
      <c r="E53" s="3"/>
      <c r="F53" s="3"/>
      <c r="G53" s="3"/>
      <c r="H53" s="11"/>
      <c r="I53" s="3"/>
      <c r="J53" s="11"/>
      <c r="K53" s="3"/>
      <c r="L53" s="3"/>
      <c r="M53" s="2"/>
    </row>
    <row r="54" spans="1:13" x14ac:dyDescent="0.25">
      <c r="A54" s="2"/>
      <c r="B54" s="14">
        <f>J50</f>
        <v>0</v>
      </c>
      <c r="C54" s="3" t="s">
        <v>134</v>
      </c>
      <c r="D54" s="3" t="s">
        <v>132</v>
      </c>
      <c r="E54" s="7"/>
      <c r="F54" s="3" t="s">
        <v>133</v>
      </c>
      <c r="G54" s="3" t="s">
        <v>135</v>
      </c>
      <c r="H54" s="7" t="e">
        <f>B54/E54</f>
        <v>#DIV/0!</v>
      </c>
      <c r="I54" s="3" t="s">
        <v>136</v>
      </c>
      <c r="J54" s="11"/>
      <c r="K54" s="3"/>
      <c r="L54" s="3"/>
      <c r="M54" s="2"/>
    </row>
    <row r="55" spans="1:13" x14ac:dyDescent="0.25">
      <c r="A55" s="2"/>
      <c r="B55" s="3"/>
      <c r="C55" s="3"/>
      <c r="D55" s="3"/>
      <c r="E55" s="3"/>
      <c r="F55" s="3"/>
      <c r="G55" s="3"/>
      <c r="H55" s="11"/>
      <c r="I55" s="3"/>
      <c r="J55" s="11"/>
      <c r="K55" s="3"/>
      <c r="L55" s="3"/>
      <c r="M55" s="2"/>
    </row>
    <row r="56" spans="1:13" x14ac:dyDescent="0.25">
      <c r="A56" s="2"/>
      <c r="B56" s="3"/>
      <c r="C56" s="3"/>
      <c r="D56" s="3"/>
      <c r="E56" s="3"/>
      <c r="F56" s="3"/>
      <c r="G56" s="3"/>
      <c r="H56" s="11"/>
      <c r="I56" s="3"/>
      <c r="J56" s="11"/>
      <c r="K56" s="3"/>
      <c r="L56" s="3"/>
      <c r="M56" s="2"/>
    </row>
    <row r="57" spans="1:13" x14ac:dyDescent="0.25">
      <c r="A57" s="2"/>
      <c r="B57" s="3"/>
      <c r="C57" s="3"/>
      <c r="D57" s="3"/>
      <c r="E57" s="3"/>
      <c r="F57" s="3"/>
      <c r="G57" s="3"/>
      <c r="H57" s="11"/>
      <c r="I57" s="3"/>
      <c r="J57" s="11"/>
      <c r="K57" s="3"/>
      <c r="L57" s="3"/>
      <c r="M57" s="2"/>
    </row>
    <row r="58" spans="1:13" x14ac:dyDescent="0.25">
      <c r="A58" s="2"/>
      <c r="B58" s="3"/>
      <c r="C58" s="3"/>
      <c r="D58" s="3"/>
      <c r="E58" s="3"/>
      <c r="F58" s="3"/>
      <c r="G58" s="3"/>
      <c r="H58" s="11"/>
      <c r="I58" s="3"/>
      <c r="J58" s="11"/>
      <c r="K58" s="3"/>
      <c r="L58" s="3"/>
      <c r="M58" s="2"/>
    </row>
    <row r="59" spans="1:13" x14ac:dyDescent="0.25">
      <c r="A59" s="2"/>
      <c r="B59" s="3"/>
      <c r="C59" s="3"/>
      <c r="D59" s="3"/>
      <c r="E59" s="3"/>
      <c r="F59" s="3"/>
      <c r="G59" s="3"/>
      <c r="H59" s="11"/>
      <c r="I59" s="3"/>
      <c r="J59" s="11"/>
      <c r="K59" s="3"/>
      <c r="L59" s="3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mergeCells count="2">
    <mergeCell ref="B1:L1"/>
    <mergeCell ref="B2:L2"/>
  </mergeCells>
  <printOptions horizontalCentered="1"/>
  <pageMargins left="0.2" right="0.2" top="0.25" bottom="0.25" header="0.3" footer="0.3"/>
  <pageSetup scale="86" orientation="portrait" r:id="rId1"/>
  <headerFooter>
    <oddFooter>&amp;L&amp;10&amp;D&amp;R&amp;10&amp;Z&amp;F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Worksheet</vt:lpstr>
      <vt:lpstr>Rate Calculation</vt:lpstr>
      <vt:lpstr>'Budget Worksheet'!Print_Area</vt:lpstr>
      <vt:lpstr>'Rate Calculation'!Print_Area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Bermanzohn, Sandra</dc:creator>
  <cp:lastModifiedBy>Carrie Hopkins</cp:lastModifiedBy>
  <cp:lastPrinted>2016-07-01T14:18:54Z</cp:lastPrinted>
  <dcterms:created xsi:type="dcterms:W3CDTF">2014-01-16T16:54:31Z</dcterms:created>
  <dcterms:modified xsi:type="dcterms:W3CDTF">2023-03-10T17:44:58Z</dcterms:modified>
</cp:coreProperties>
</file>