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uvmoffice-my.sharepoint.com/personal/kwillia7_uvm_edu/Documents/Desktop/Ag Biz/Resource Library/Course Materials/"/>
    </mc:Choice>
  </mc:AlternateContent>
  <xr:revisionPtr revIDLastSave="0" documentId="8_{5DC36ABC-7075-449E-B02A-40565911435D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BS" sheetId="1" r:id="rId1"/>
    <sheet name="CF" sheetId="2" r:id="rId2"/>
    <sheet name="visuals" sheetId="3" r:id="rId3"/>
  </sheets>
  <externalReferences>
    <externalReference r:id="rId4"/>
  </externalReferences>
  <definedNames>
    <definedName name="_xlnm.Print_Area" localSheetId="1">CF!$A$1:$D$62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3" l="1"/>
  <c r="C44" i="2" l="1"/>
  <c r="B44" i="2"/>
  <c r="A43" i="2"/>
  <c r="A42" i="2"/>
  <c r="A41" i="2"/>
  <c r="A40" i="2"/>
  <c r="A39" i="2"/>
  <c r="A38" i="2"/>
  <c r="A37" i="2"/>
  <c r="C34" i="2"/>
  <c r="B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C14" i="2"/>
  <c r="B14" i="2"/>
  <c r="A12" i="2"/>
  <c r="A11" i="2"/>
  <c r="A10" i="2"/>
  <c r="A9" i="2"/>
  <c r="D19" i="2" l="1"/>
  <c r="D23" i="2"/>
  <c r="D27" i="2"/>
  <c r="D31" i="2"/>
  <c r="D38" i="2"/>
  <c r="D42" i="2"/>
  <c r="D49" i="2"/>
  <c r="D53" i="2"/>
  <c r="D18" i="2"/>
  <c r="D20" i="2"/>
  <c r="D24" i="2"/>
  <c r="D28" i="2"/>
  <c r="D32" i="2"/>
  <c r="D39" i="2"/>
  <c r="D43" i="2"/>
  <c r="D50" i="2"/>
  <c r="D54" i="2"/>
  <c r="D21" i="2"/>
  <c r="D25" i="2"/>
  <c r="D29" i="2"/>
  <c r="D33" i="2"/>
  <c r="D40" i="2"/>
  <c r="D45" i="2"/>
  <c r="D51" i="2"/>
  <c r="D55" i="2"/>
  <c r="D22" i="2"/>
  <c r="D26" i="2"/>
  <c r="D30" i="2"/>
  <c r="D37" i="2"/>
  <c r="D41" i="2"/>
  <c r="D47" i="2"/>
  <c r="D52" i="2"/>
  <c r="D56" i="2"/>
  <c r="D34" i="2"/>
  <c r="D44" i="2"/>
  <c r="B46" i="2"/>
  <c r="C46" i="2"/>
  <c r="C48" i="2" s="1"/>
  <c r="C58" i="2" s="1"/>
  <c r="C62" i="2" s="1"/>
  <c r="D54" i="1"/>
  <c r="B54" i="1"/>
  <c r="D42" i="1"/>
  <c r="B40" i="1"/>
  <c r="B42" i="1" s="1"/>
  <c r="D34" i="1"/>
  <c r="B32" i="1"/>
  <c r="B27" i="1"/>
  <c r="B26" i="1"/>
  <c r="D23" i="1"/>
  <c r="B21" i="1"/>
  <c r="B19" i="1"/>
  <c r="B23" i="1" s="1"/>
  <c r="B48" i="2" l="1"/>
  <c r="D46" i="2"/>
  <c r="B34" i="1"/>
  <c r="B44" i="1" s="1"/>
  <c r="D44" i="1"/>
  <c r="D56" i="1" s="1"/>
  <c r="B58" i="2" l="1"/>
  <c r="B62" i="2" s="1"/>
  <c r="D48" i="2"/>
  <c r="D46" i="1"/>
  <c r="B56" i="1"/>
  <c r="D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mcannell</author>
  </authors>
  <commentList>
    <comment ref="D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mcannell:</t>
        </r>
        <r>
          <rPr>
            <sz val="9"/>
            <color indexed="81"/>
            <rFont val="Tahoma"/>
            <family val="2"/>
          </rPr>
          <t xml:space="preserve">
mortgage </t>
        </r>
      </text>
    </comment>
    <comment ref="B3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mcannell:</t>
        </r>
        <r>
          <rPr>
            <sz val="9"/>
            <color indexed="81"/>
            <rFont val="Tahoma"/>
            <family val="2"/>
          </rPr>
          <t xml:space="preserve">
1 high tunnel, cat tunnels, insulated shed, greenhouse (3K)</t>
        </r>
      </text>
    </comment>
  </commentList>
</comments>
</file>

<file path=xl/sharedStrings.xml><?xml version="1.0" encoding="utf-8"?>
<sst xmlns="http://schemas.openxmlformats.org/spreadsheetml/2006/main" count="156" uniqueCount="127">
  <si>
    <t>Vermont Farm Viability Enhancement Program</t>
  </si>
  <si>
    <t>BALANCE SHEET</t>
  </si>
  <si>
    <t xml:space="preserve">Farmer/Farm Name:  </t>
  </si>
  <si>
    <t xml:space="preserve">As of (date):  </t>
  </si>
  <si>
    <t>January 1 2015</t>
  </si>
  <si>
    <t>FARM ASSETS</t>
  </si>
  <si>
    <t>FARM LIABILITIES</t>
  </si>
  <si>
    <t>LOAN DETAILS</t>
  </si>
  <si>
    <r>
      <t xml:space="preserve">Current Assets </t>
    </r>
    <r>
      <rPr>
        <sz val="9"/>
        <rFont val="Arial"/>
        <family val="2"/>
      </rPr>
      <t>(liquid within 12 months)</t>
    </r>
  </si>
  <si>
    <r>
      <t xml:space="preserve">Current Liabilities </t>
    </r>
    <r>
      <rPr>
        <sz val="9"/>
        <rFont val="Arial"/>
        <family val="2"/>
      </rPr>
      <t>(due within 12 months)</t>
    </r>
  </si>
  <si>
    <t>Creditor</t>
  </si>
  <si>
    <t>Maturity Date</t>
  </si>
  <si>
    <t>Interest Rate</t>
  </si>
  <si>
    <t>Montly Payment</t>
  </si>
  <si>
    <t xml:space="preserve">Farm cash/checking accounts </t>
  </si>
  <si>
    <t>*Accounts payable</t>
  </si>
  <si>
    <t>Farm savings account</t>
  </si>
  <si>
    <t>*Accounts receivable</t>
  </si>
  <si>
    <t>*Accrued (unpaid) interest not included above</t>
  </si>
  <si>
    <t>*Crop inventory (growing and stored)</t>
  </si>
  <si>
    <t>*Income taxes and Social Security taxes payable</t>
  </si>
  <si>
    <t>*Feed inventory (growing and stored)</t>
  </si>
  <si>
    <t>*Market livestock (raised &amp; purchased) inventory</t>
  </si>
  <si>
    <t>*Farm supplies on hand</t>
  </si>
  <si>
    <t>Operating loan principal balance</t>
  </si>
  <si>
    <t>*Prepaid expenses</t>
  </si>
  <si>
    <t>*Other farm products on hand for sale</t>
  </si>
  <si>
    <t>Short-term loan principal balance</t>
  </si>
  <si>
    <t>*Farm products stored for personal use</t>
  </si>
  <si>
    <t>*Marketing supplies on hand</t>
  </si>
  <si>
    <t>Principal due within 12 mos. on intermediate debt</t>
  </si>
  <si>
    <t>Principal due within 12 mos. on long-term debt</t>
  </si>
  <si>
    <t>Other current assets (describe)</t>
  </si>
  <si>
    <t>Other current liabilities (describe)</t>
  </si>
  <si>
    <t>Total Current Assets</t>
  </si>
  <si>
    <t>Total Current Liabilities</t>
  </si>
  <si>
    <r>
      <t>Intermediate Assets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(held 1 to 10 years avg.)</t>
    </r>
  </si>
  <si>
    <r>
      <t xml:space="preserve">Intermediate Liabilities </t>
    </r>
    <r>
      <rPr>
        <sz val="9"/>
        <rFont val="Arial"/>
        <family val="2"/>
      </rPr>
      <t>(portion due beyond 12 months)</t>
    </r>
  </si>
  <si>
    <t>*Raised breeding livestock</t>
  </si>
  <si>
    <t>Intermediate loan principal balance</t>
  </si>
  <si>
    <t>orwell bank</t>
  </si>
  <si>
    <t>Purchased breeding livestock</t>
  </si>
  <si>
    <t>Farm machinery</t>
  </si>
  <si>
    <t>Farm equipment</t>
  </si>
  <si>
    <t>Farm vehicles</t>
  </si>
  <si>
    <t>Book value of capital lease(s)</t>
  </si>
  <si>
    <t>Capital lease payments due (discount for interest)</t>
  </si>
  <si>
    <t>Other intermediate assets (describe)</t>
  </si>
  <si>
    <t>Other intermediate liabilities (describe)</t>
  </si>
  <si>
    <t>Total Intermediate Assets</t>
  </si>
  <si>
    <t>Total Intermediate Liabilities</t>
  </si>
  <si>
    <t>Long-term Assets</t>
  </si>
  <si>
    <r>
      <t xml:space="preserve">Long-term Liabilities </t>
    </r>
    <r>
      <rPr>
        <sz val="9"/>
        <rFont val="Arial"/>
        <family val="2"/>
      </rPr>
      <t>(portion due beyond 12 months)</t>
    </r>
  </si>
  <si>
    <t>Farmland</t>
  </si>
  <si>
    <t>Long-term loan principal balance</t>
  </si>
  <si>
    <t>as of 4/1/2015</t>
  </si>
  <si>
    <t>Farmhouse</t>
  </si>
  <si>
    <t>home equity</t>
  </si>
  <si>
    <t>Farm buildings and improvements</t>
  </si>
  <si>
    <t>Other long-term assets (describe)</t>
  </si>
  <si>
    <t>Other long-term liabilities (describe)</t>
  </si>
  <si>
    <t>Total Long-term Assets</t>
  </si>
  <si>
    <t>Total Long-term Liabilities</t>
  </si>
  <si>
    <t>TOTAL FARM ASSETS</t>
  </si>
  <si>
    <t>TOTAL FARM LIABILITIES</t>
  </si>
  <si>
    <t>FARM NET WORTH:  TOTAL FARM ASSETS MINUS TOTAL FARM LIABILITIES =</t>
  </si>
  <si>
    <r>
      <t xml:space="preserve">Nonfarm Assets </t>
    </r>
    <r>
      <rPr>
        <sz val="9"/>
        <rFont val="Arial"/>
        <family val="2"/>
      </rPr>
      <t>(optional)</t>
    </r>
  </si>
  <si>
    <r>
      <t>Nonfarm Liabilities</t>
    </r>
    <r>
      <rPr>
        <sz val="9"/>
        <rFont val="Arial"/>
        <family val="2"/>
      </rPr>
      <t xml:space="preserve"> (optional)</t>
    </r>
  </si>
  <si>
    <t>Stocks &amp; bonds</t>
  </si>
  <si>
    <t>Credit card balance(s)</t>
  </si>
  <si>
    <t>Vehicles: tundra</t>
  </si>
  <si>
    <t>Loan principle balance (truck loans)</t>
  </si>
  <si>
    <t>Property</t>
  </si>
  <si>
    <t>Other nonfarm liabilities (describe)</t>
  </si>
  <si>
    <t>Other nonfarm assets (describe)</t>
  </si>
  <si>
    <t>Total Nonfarm Assets</t>
  </si>
  <si>
    <t>Total Nonfarm Liabilities</t>
  </si>
  <si>
    <t>Total Assets Adjusted for Nonfarm</t>
  </si>
  <si>
    <t>Total Liabilities Adjusted for Nonfarm</t>
  </si>
  <si>
    <t>CONSOLIDATED NET WORTH:  ADJUSTED ASSETS MINUS ADJUSTED LIABILITIES =</t>
  </si>
  <si>
    <t>Small Veg Farm</t>
  </si>
  <si>
    <t>CASH FLOW PROJECTION</t>
  </si>
  <si>
    <t>Farmer/Farm Name:</t>
  </si>
  <si>
    <t>For the period of (dates):</t>
  </si>
  <si>
    <t>Actuals</t>
  </si>
  <si>
    <t>yr/mo:</t>
  </si>
  <si>
    <t>Cash Receipts</t>
  </si>
  <si>
    <t>Products sold: (list by product, or by market, eg. CSA, wholesale, etc)</t>
  </si>
  <si>
    <t>TOTAL CASH RECEIPTS</t>
  </si>
  <si>
    <t>Cash Expenses</t>
  </si>
  <si>
    <t>Variable Expenses:</t>
  </si>
  <si>
    <t>Total Variable Expenses:</t>
  </si>
  <si>
    <t>Fixed  Expenses:</t>
  </si>
  <si>
    <t>Total Fixed Expenses</t>
  </si>
  <si>
    <t>TOTAL CASH EXPENSES</t>
  </si>
  <si>
    <t>RECEIPTS MINUS EXPENSES</t>
  </si>
  <si>
    <t xml:space="preserve">  + Capital Contributions (loan, grant, etc)</t>
  </si>
  <si>
    <t xml:space="preserve">  + Capital Sales** (equipment, livestock, etc)</t>
  </si>
  <si>
    <t xml:space="preserve"> - Loan Payments (Principle &amp; Interest)</t>
  </si>
  <si>
    <t xml:space="preserve"> - Family Living Allocation</t>
  </si>
  <si>
    <t xml:space="preserve"> - Capital Expenditures</t>
  </si>
  <si>
    <t>NET RETAINED CASH EARNINGS (DEFICIT)</t>
  </si>
  <si>
    <t xml:space="preserve"> - Capital Reserve</t>
  </si>
  <si>
    <t>NET AFTER CAPITAL RESERVE ALLOCATION</t>
  </si>
  <si>
    <t>** Capital sales should not include livestock sales in rows 13 &amp; 14.</t>
  </si>
  <si>
    <t>REVENUE ASSUMPTIONS (list):</t>
  </si>
  <si>
    <t>EXPENSE ASSUMPTIONS (list):</t>
  </si>
  <si>
    <t>Sample Veg</t>
  </si>
  <si>
    <t>visual</t>
  </si>
  <si>
    <t xml:space="preserve">    Advertising, web site, internet expense</t>
  </si>
  <si>
    <t xml:space="preserve">    Custom hire</t>
  </si>
  <si>
    <t xml:space="preserve">    Fertilizer</t>
  </si>
  <si>
    <t xml:space="preserve">    Fuel and oil</t>
  </si>
  <si>
    <t xml:space="preserve">    Greenhouse supplies</t>
  </si>
  <si>
    <t xml:space="preserve">    Labor hired/payroll</t>
  </si>
  <si>
    <t xml:space="preserve">    Packaging and labels</t>
  </si>
  <si>
    <t xml:space="preserve">    Professional services &amp; fees</t>
  </si>
  <si>
    <t xml:space="preserve">    Purchased products for resale</t>
  </si>
  <si>
    <t xml:space="preserve">    Repairs, maintenance</t>
  </si>
  <si>
    <t xml:space="preserve">    Seeds &amp; plants purchased</t>
  </si>
  <si>
    <t xml:space="preserve">    Supplies</t>
  </si>
  <si>
    <t xml:space="preserve">    Auto &amp; truck</t>
  </si>
  <si>
    <t xml:space="preserve">    Insurance, farm share</t>
  </si>
  <si>
    <t xml:space="preserve">    Property tax, farm share</t>
  </si>
  <si>
    <t xml:space="preserve">    Utilities, farm share</t>
  </si>
  <si>
    <t xml:space="preserve">Top 6 Expenses </t>
  </si>
  <si>
    <t xml:space="preserve">All the Rest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</si>
</sst>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2" applyFill="1" applyAlignment="1">
      <alignment horizontal="left" vertical="top"/>
    </xf>
    <xf numFmtId="0" fontId="0" fillId="2" borderId="0" xfId="0" applyFill="1"/>
    <xf numFmtId="0" fontId="1" fillId="2" borderId="0" xfId="2" applyFill="1"/>
    <xf numFmtId="164" fontId="2" fillId="2" borderId="2" xfId="1" applyNumberFormat="1" applyFont="1" applyFill="1" applyBorder="1" applyAlignment="1">
      <alignment wrapText="1"/>
    </xf>
    <xf numFmtId="0" fontId="2" fillId="2" borderId="3" xfId="2" applyFont="1" applyFill="1" applyBorder="1" applyAlignment="1">
      <alignment horizontal="left" vertical="top"/>
    </xf>
    <xf numFmtId="164" fontId="3" fillId="2" borderId="3" xfId="1" applyNumberFormat="1" applyFont="1" applyFill="1" applyBorder="1" applyAlignment="1">
      <alignment horizontal="right" vertical="top"/>
    </xf>
    <xf numFmtId="164" fontId="3" fillId="2" borderId="3" xfId="1" applyNumberFormat="1" applyFont="1" applyFill="1" applyBorder="1"/>
    <xf numFmtId="0" fontId="1" fillId="2" borderId="0" xfId="2" applyFill="1" applyBorder="1" applyAlignment="1">
      <alignment horizontal="left" vertical="top"/>
    </xf>
    <xf numFmtId="0" fontId="2" fillId="2" borderId="0" xfId="0" applyFont="1" applyFill="1"/>
    <xf numFmtId="0" fontId="4" fillId="2" borderId="3" xfId="2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left" vertical="top"/>
    </xf>
    <xf numFmtId="164" fontId="3" fillId="3" borderId="3" xfId="1" applyNumberFormat="1" applyFont="1" applyFill="1" applyBorder="1" applyAlignment="1">
      <alignment horizontal="right" vertical="top"/>
    </xf>
    <xf numFmtId="164" fontId="3" fillId="3" borderId="3" xfId="1" applyNumberFormat="1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0" fontId="3" fillId="2" borderId="3" xfId="2" applyFont="1" applyFill="1" applyBorder="1"/>
    <xf numFmtId="164" fontId="3" fillId="4" borderId="3" xfId="1" applyNumberFormat="1" applyFont="1" applyFill="1" applyBorder="1" applyAlignment="1">
      <alignment horizontal="right" vertical="top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2" borderId="3" xfId="2" applyFill="1" applyBorder="1"/>
    <xf numFmtId="0" fontId="3" fillId="2" borderId="3" xfId="0" applyFont="1" applyFill="1" applyBorder="1" applyAlignment="1" applyProtection="1">
      <alignment horizontal="left" vertical="top"/>
    </xf>
    <xf numFmtId="164" fontId="3" fillId="3" borderId="3" xfId="1" applyNumberFormat="1" applyFont="1" applyFill="1" applyBorder="1" applyAlignment="1" applyProtection="1">
      <alignment horizontal="right"/>
    </xf>
    <xf numFmtId="0" fontId="0" fillId="3" borderId="3" xfId="0" applyFill="1" applyBorder="1"/>
    <xf numFmtId="0" fontId="4" fillId="2" borderId="3" xfId="2" applyFont="1" applyFill="1" applyBorder="1"/>
    <xf numFmtId="164" fontId="5" fillId="4" borderId="3" xfId="1" applyNumberFormat="1" applyFont="1" applyFill="1" applyBorder="1" applyAlignment="1">
      <alignment horizontal="right"/>
    </xf>
    <xf numFmtId="0" fontId="1" fillId="2" borderId="0" xfId="2" applyFill="1" applyAlignment="1">
      <alignment wrapText="1"/>
    </xf>
    <xf numFmtId="164" fontId="3" fillId="4" borderId="3" xfId="1" applyNumberFormat="1" applyFont="1" applyFill="1" applyBorder="1" applyAlignment="1">
      <alignment horizontal="right"/>
    </xf>
    <xf numFmtId="164" fontId="3" fillId="5" borderId="3" xfId="1" applyNumberFormat="1" applyFont="1" applyFill="1" applyBorder="1" applyAlignment="1">
      <alignment horizontal="right"/>
    </xf>
    <xf numFmtId="0" fontId="1" fillId="3" borderId="3" xfId="0" applyFont="1" applyFill="1" applyBorder="1"/>
    <xf numFmtId="164" fontId="3" fillId="2" borderId="0" xfId="1" applyNumberFormat="1" applyFont="1" applyFill="1"/>
    <xf numFmtId="164" fontId="1" fillId="2" borderId="0" xfId="1" applyNumberFormat="1" applyFont="1" applyFill="1"/>
    <xf numFmtId="0" fontId="2" fillId="2" borderId="3" xfId="0" applyFont="1" applyFill="1" applyBorder="1" applyAlignment="1">
      <alignment wrapText="1"/>
    </xf>
    <xf numFmtId="0" fontId="0" fillId="2" borderId="3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3" fillId="2" borderId="0" xfId="3" applyNumberFormat="1" applyFont="1" applyFill="1" applyAlignment="1">
      <alignment horizontal="right"/>
    </xf>
    <xf numFmtId="164" fontId="3" fillId="2" borderId="3" xfId="3" applyNumberFormat="1" applyFont="1" applyFill="1" applyBorder="1" applyAlignment="1">
      <alignment horizontal="left" vertical="top"/>
    </xf>
    <xf numFmtId="164" fontId="3" fillId="2" borderId="3" xfId="3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left" vertical="top"/>
    </xf>
    <xf numFmtId="0" fontId="3" fillId="2" borderId="0" xfId="0" applyFont="1" applyFill="1"/>
    <xf numFmtId="164" fontId="3" fillId="3" borderId="3" xfId="3" applyNumberFormat="1" applyFont="1" applyFill="1" applyBorder="1" applyAlignment="1">
      <alignment horizontal="right" vertical="top"/>
    </xf>
    <xf numFmtId="0" fontId="4" fillId="2" borderId="0" xfId="0" applyFont="1" applyFill="1"/>
    <xf numFmtId="0" fontId="4" fillId="2" borderId="3" xfId="0" applyFont="1" applyFill="1" applyBorder="1" applyAlignment="1">
      <alignment horizontal="left"/>
    </xf>
    <xf numFmtId="164" fontId="4" fillId="4" borderId="3" xfId="3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164" fontId="1" fillId="2" borderId="3" xfId="3" applyNumberFormat="1" applyFont="1" applyFill="1" applyBorder="1" applyAlignment="1">
      <alignment horizontal="center"/>
    </xf>
    <xf numFmtId="164" fontId="3" fillId="2" borderId="3" xfId="3" applyNumberFormat="1" applyFont="1" applyFill="1" applyBorder="1" applyAlignment="1">
      <alignment horizontal="right"/>
    </xf>
    <xf numFmtId="164" fontId="3" fillId="3" borderId="3" xfId="3" applyNumberFormat="1" applyFont="1" applyFill="1" applyBorder="1" applyAlignment="1">
      <alignment horizontal="right"/>
    </xf>
    <xf numFmtId="0" fontId="5" fillId="2" borderId="0" xfId="0" applyFont="1" applyFill="1"/>
    <xf numFmtId="164" fontId="5" fillId="4" borderId="3" xfId="3" applyNumberFormat="1" applyFont="1" applyFill="1" applyBorder="1" applyAlignment="1">
      <alignment horizontal="center"/>
    </xf>
    <xf numFmtId="0" fontId="1" fillId="2" borderId="0" xfId="0" applyFont="1" applyFill="1"/>
    <xf numFmtId="0" fontId="5" fillId="2" borderId="3" xfId="0" applyFont="1" applyFill="1" applyBorder="1" applyAlignment="1">
      <alignment horizontal="left"/>
    </xf>
    <xf numFmtId="164" fontId="3" fillId="2" borderId="3" xfId="3" applyNumberFormat="1" applyFont="1" applyFill="1" applyBorder="1" applyAlignment="1">
      <alignment horizontal="center"/>
    </xf>
    <xf numFmtId="164" fontId="4" fillId="4" borderId="3" xfId="3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left" vertical="top"/>
    </xf>
    <xf numFmtId="164" fontId="1" fillId="3" borderId="3" xfId="3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left"/>
    </xf>
    <xf numFmtId="164" fontId="1" fillId="3" borderId="3" xfId="3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164" fontId="1" fillId="2" borderId="7" xfId="3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164" fontId="4" fillId="4" borderId="3" xfId="1" applyNumberFormat="1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164" fontId="1" fillId="4" borderId="3" xfId="3" applyNumberFormat="1" applyFont="1" applyFill="1" applyBorder="1" applyAlignment="1">
      <alignment horizontal="left" wrapText="1"/>
    </xf>
    <xf numFmtId="9" fontId="3" fillId="2" borderId="0" xfId="4" applyFont="1" applyFill="1"/>
    <xf numFmtId="164" fontId="0" fillId="0" borderId="0" xfId="0" applyNumberFormat="1"/>
    <xf numFmtId="9" fontId="3" fillId="2" borderId="3" xfId="4" applyFont="1" applyFill="1" applyBorder="1"/>
    <xf numFmtId="164" fontId="1" fillId="2" borderId="2" xfId="1" applyNumberFormat="1" applyFont="1" applyFill="1" applyBorder="1" applyAlignment="1">
      <alignment horizontal="left"/>
    </xf>
    <xf numFmtId="164" fontId="1" fillId="2" borderId="4" xfId="1" applyNumberFormat="1" applyFont="1" applyFill="1" applyBorder="1" applyAlignment="1">
      <alignment horizontal="left"/>
    </xf>
    <xf numFmtId="164" fontId="1" fillId="2" borderId="5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3" borderId="3" xfId="1" applyNumberFormat="1" applyFont="1" applyFill="1" applyBorder="1" applyAlignment="1">
      <alignment horizontal="left" wrapText="1"/>
    </xf>
    <xf numFmtId="17" fontId="2" fillId="3" borderId="3" xfId="1" applyNumberFormat="1" applyFont="1" applyFill="1" applyBorder="1" applyAlignment="1">
      <alignment horizontal="left" wrapText="1"/>
    </xf>
    <xf numFmtId="164" fontId="2" fillId="2" borderId="4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vertical="top"/>
    </xf>
    <xf numFmtId="164" fontId="2" fillId="2" borderId="4" xfId="1" applyNumberFormat="1" applyFont="1" applyFill="1" applyBorder="1" applyAlignment="1">
      <alignment horizontal="center" vertical="top"/>
    </xf>
    <xf numFmtId="164" fontId="2" fillId="2" borderId="5" xfId="1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64" fontId="1" fillId="2" borderId="2" xfId="1" applyNumberFormat="1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right"/>
    </xf>
    <xf numFmtId="164" fontId="1" fillId="2" borderId="3" xfId="1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wrapText="1"/>
    </xf>
  </cellXfs>
  <cellStyles count="5">
    <cellStyle name="Currency" xfId="3" builtinId="4"/>
    <cellStyle name="Currency 2 2" xfId="1" xr:uid="{00000000-0005-0000-0000-000001000000}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</a:t>
            </a:r>
            <a:r>
              <a:rPr lang="en-US" baseline="0"/>
              <a:t> Expenses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visuals!$B$4:$B$23</c:f>
              <c:strCache>
                <c:ptCount val="20"/>
                <c:pt idx="0">
                  <c:v>    Professional services &amp; fees</c:v>
                </c:pt>
                <c:pt idx="1">
                  <c:v>    Auto &amp; truck</c:v>
                </c:pt>
                <c:pt idx="2">
                  <c:v>    Advertising, web site, internet expense</c:v>
                </c:pt>
                <c:pt idx="3">
                  <c:v>    Fuel and oil</c:v>
                </c:pt>
                <c:pt idx="4">
                  <c:v>    Packaging and labels</c:v>
                </c:pt>
                <c:pt idx="5">
                  <c:v>    Purchased products for resale</c:v>
                </c:pt>
                <c:pt idx="6">
                  <c:v>    Seeds &amp; plants purchased</c:v>
                </c:pt>
                <c:pt idx="7">
                  <c:v>    Insurance, farm share</c:v>
                </c:pt>
                <c:pt idx="8">
                  <c:v>    Utilities, farm share</c:v>
                </c:pt>
                <c:pt idx="9">
                  <c:v>    Custom hire</c:v>
                </c:pt>
                <c:pt idx="10">
                  <c:v>    Greenhouse supplies</c:v>
                </c:pt>
                <c:pt idx="11">
                  <c:v> - Loan Payments (Principle &amp; Interest)</c:v>
                </c:pt>
                <c:pt idx="12">
                  <c:v>    Fertilizer</c:v>
                </c:pt>
                <c:pt idx="13">
                  <c:v>    Property tax, farm share</c:v>
                </c:pt>
                <c:pt idx="14">
                  <c:v> - Capital Expenditures</c:v>
                </c:pt>
                <c:pt idx="15">
                  <c:v>    Repairs, maintenance</c:v>
                </c:pt>
                <c:pt idx="16">
                  <c:v>    Supplies</c:v>
                </c:pt>
                <c:pt idx="17">
                  <c:v>    Labor hired/payroll</c:v>
                </c:pt>
                <c:pt idx="18">
                  <c:v> - Loan Payments (Principle &amp; Interest)</c:v>
                </c:pt>
                <c:pt idx="19">
                  <c:v> - Family Living Allocation</c:v>
                </c:pt>
              </c:strCache>
            </c:strRef>
          </c:cat>
          <c:val>
            <c:numRef>
              <c:f>visuals!$C$4:$C$23</c:f>
              <c:numCache>
                <c:formatCode>_("$"* #,##0_);_("$"* \(#,##0\);_("$"* "-"??_);_(@_)</c:formatCode>
                <c:ptCount val="20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850</c:v>
                </c:pt>
                <c:pt idx="4">
                  <c:v>850</c:v>
                </c:pt>
                <c:pt idx="5">
                  <c:v>1100</c:v>
                </c:pt>
                <c:pt idx="6">
                  <c:v>1750</c:v>
                </c:pt>
                <c:pt idx="7">
                  <c:v>1755</c:v>
                </c:pt>
                <c:pt idx="8">
                  <c:v>1800</c:v>
                </c:pt>
                <c:pt idx="9">
                  <c:v>2400</c:v>
                </c:pt>
                <c:pt idx="10">
                  <c:v>2600</c:v>
                </c:pt>
                <c:pt idx="11">
                  <c:v>2600</c:v>
                </c:pt>
                <c:pt idx="12">
                  <c:v>2800</c:v>
                </c:pt>
                <c:pt idx="13">
                  <c:v>3500</c:v>
                </c:pt>
                <c:pt idx="14">
                  <c:v>4200</c:v>
                </c:pt>
                <c:pt idx="15">
                  <c:v>6000</c:v>
                </c:pt>
                <c:pt idx="16">
                  <c:v>8000</c:v>
                </c:pt>
                <c:pt idx="17">
                  <c:v>16000</c:v>
                </c:pt>
                <c:pt idx="18">
                  <c:v>16000</c:v>
                </c:pt>
                <c:pt idx="19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8-46D1-A166-A3366EC5D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507216"/>
        <c:axId val="176466216"/>
      </c:barChart>
      <c:catAx>
        <c:axId val="17650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66216"/>
        <c:crosses val="autoZero"/>
        <c:auto val="1"/>
        <c:lblAlgn val="ctr"/>
        <c:lblOffset val="100"/>
        <c:noMultiLvlLbl val="0"/>
      </c:catAx>
      <c:valAx>
        <c:axId val="176466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Expenses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43171522309711285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25-45B0-BA3B-7B818B5B32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25-45B0-BA3B-7B818B5B322A}"/>
              </c:ext>
            </c:extLst>
          </c:dPt>
          <c:cat>
            <c:strRef>
              <c:f>visuals!$D$45:$D$46</c:f>
              <c:strCache>
                <c:ptCount val="2"/>
                <c:pt idx="0">
                  <c:v>All the Rest </c:v>
                </c:pt>
                <c:pt idx="1">
                  <c:v>Top 6 Expenses </c:v>
                </c:pt>
              </c:strCache>
            </c:strRef>
          </c:cat>
          <c:val>
            <c:numRef>
              <c:f>visuals!$E$45:$E$46</c:f>
              <c:numCache>
                <c:formatCode>General</c:formatCode>
                <c:ptCount val="2"/>
                <c:pt idx="0" formatCode="_(&quot;$&quot;* #,##0_);_(&quot;$&quot;* \(#,##0\);_(&quot;$&quot;* &quot;-&quot;??_);_(@_)">
                  <c:v>23955</c:v>
                </c:pt>
                <c:pt idx="1">
                  <c:v>71200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25-45B0-BA3B-7B818B5B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947737</xdr:colOff>
      <xdr:row>4</xdr:row>
      <xdr:rowOff>19050</xdr:rowOff>
    </xdr:from>
    <xdr:to>
      <xdr:col>6</xdr:col>
      <xdr:colOff>119062</xdr:colOff>
      <xdr:row>29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642937</xdr:colOff>
      <xdr:row>31</xdr:row>
      <xdr:rowOff>109537</xdr:rowOff>
    </xdr:from>
    <xdr:to>
      <xdr:col>5</xdr:col>
      <xdr:colOff>423862</xdr:colOff>
      <xdr:row>45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nnell\Dropbox\Active%20Farms_%20UVM%20Farm%20Viability\Cousineau\2015%20Finances\2015%20Working_%20Cousineau_Four%20Pillars_Financial%20Work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actuals"/>
      <sheetName val="2013 Beg. Balance Sh."/>
      <sheetName val="2014  Balance Sh. "/>
      <sheetName val="2015 Bal Sheet"/>
      <sheetName val="Beg. Inv."/>
      <sheetName val="End Inv."/>
      <sheetName val="12 month cash flow 2013"/>
      <sheetName val="14 actuals vs 13 budget"/>
      <sheetName val="2012 P and L"/>
      <sheetName val="Family Living"/>
      <sheetName val="Income Stmt"/>
      <sheetName val="Projections"/>
      <sheetName val="Scorecard"/>
      <sheetName val="Instructions"/>
    </sheetNames>
    <sheetDataSet>
      <sheetData sheetId="0"/>
      <sheetData sheetId="1"/>
      <sheetData sheetId="2"/>
      <sheetData sheetId="3"/>
      <sheetData sheetId="4"/>
      <sheetData sheetId="5">
        <row r="67">
          <cell r="C67">
            <v>0</v>
          </cell>
        </row>
        <row r="74">
          <cell r="C74">
            <v>0</v>
          </cell>
        </row>
        <row r="83">
          <cell r="C83">
            <v>0</v>
          </cell>
        </row>
        <row r="90">
          <cell r="C90">
            <v>0</v>
          </cell>
        </row>
        <row r="111">
          <cell r="C111">
            <v>0</v>
          </cell>
        </row>
        <row r="127">
          <cell r="C127">
            <v>0</v>
          </cell>
        </row>
      </sheetData>
      <sheetData sheetId="6"/>
      <sheetData sheetId="7"/>
      <sheetData sheetId="8"/>
      <sheetData sheetId="9"/>
      <sheetData sheetId="10">
        <row r="9">
          <cell r="A9" t="str">
            <v>Bedding plants</v>
          </cell>
        </row>
        <row r="10">
          <cell r="A10" t="str">
            <v>Vegetables</v>
          </cell>
        </row>
        <row r="16">
          <cell r="A16" t="str">
            <v>CSA shares</v>
          </cell>
        </row>
        <row r="21">
          <cell r="A21" t="str">
            <v>Other:</v>
          </cell>
        </row>
        <row r="34">
          <cell r="A34" t="str">
            <v xml:space="preserve">    Advertising, web site, internet expense</v>
          </cell>
        </row>
        <row r="35">
          <cell r="A35" t="str">
            <v xml:space="preserve">    Bedding</v>
          </cell>
        </row>
        <row r="36">
          <cell r="A36" t="str">
            <v xml:space="preserve">    Breeding</v>
          </cell>
        </row>
        <row r="37">
          <cell r="A37" t="str">
            <v xml:space="preserve">    Custom hire</v>
          </cell>
        </row>
        <row r="41">
          <cell r="A41" t="str">
            <v xml:space="preserve">    Fertilizer</v>
          </cell>
        </row>
        <row r="42">
          <cell r="A42" t="str">
            <v xml:space="preserve">    Fuel and oil</v>
          </cell>
        </row>
        <row r="43">
          <cell r="A43" t="str">
            <v xml:space="preserve">    Greenhouse supplies</v>
          </cell>
        </row>
        <row r="44">
          <cell r="A44" t="str">
            <v xml:space="preserve">    Labor hired/payroll</v>
          </cell>
        </row>
        <row r="45">
          <cell r="A45" t="str">
            <v xml:space="preserve">    Market livestock purchased for resale</v>
          </cell>
        </row>
        <row r="47">
          <cell r="A47" t="str">
            <v xml:space="preserve">    Packaging and labels</v>
          </cell>
        </row>
        <row r="49">
          <cell r="A49" t="str">
            <v xml:space="preserve">    Professional services &amp; fees</v>
          </cell>
        </row>
        <row r="50">
          <cell r="A50" t="str">
            <v xml:space="preserve">    Purchased products for resale</v>
          </cell>
        </row>
        <row r="51">
          <cell r="A51" t="str">
            <v xml:space="preserve">    Repairs, maintenance</v>
          </cell>
        </row>
        <row r="52">
          <cell r="A52" t="str">
            <v xml:space="preserve">    Seeds &amp; plants purchased</v>
          </cell>
        </row>
        <row r="53">
          <cell r="A53" t="str">
            <v xml:space="preserve">    Supplies</v>
          </cell>
        </row>
        <row r="58">
          <cell r="A58" t="str">
            <v xml:space="preserve">    Other:</v>
          </cell>
        </row>
        <row r="62">
          <cell r="A62" t="str">
            <v xml:space="preserve">    Auto &amp; truck</v>
          </cell>
        </row>
        <row r="64">
          <cell r="A64" t="str">
            <v xml:space="preserve">    Insurance, farm share</v>
          </cell>
        </row>
        <row r="65">
          <cell r="A65" t="str">
            <v xml:space="preserve">    Property tax, farm share</v>
          </cell>
        </row>
        <row r="66">
          <cell r="A66" t="str">
            <v xml:space="preserve">    Rents paid—land, buildings</v>
          </cell>
        </row>
        <row r="67">
          <cell r="A67" t="str">
            <v xml:space="preserve">    Rents paid—equipment, livestock</v>
          </cell>
        </row>
        <row r="68">
          <cell r="A68" t="str">
            <v xml:space="preserve">    Utilities, farm share</v>
          </cell>
        </row>
        <row r="69">
          <cell r="A69" t="str">
            <v xml:space="preserve">    Other: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opLeftCell="A13" zoomScale="80" zoomScaleNormal="80" workbookViewId="0">
      <selection activeCell="R22" sqref="R22"/>
    </sheetView>
  </sheetViews>
  <sheetFormatPr defaultColWidth="8.81640625" defaultRowHeight="14.5" x14ac:dyDescent="0.35"/>
  <cols>
    <col min="1" max="1" width="36.7265625" style="3" customWidth="1"/>
    <col min="2" max="2" width="15.1796875" style="31" customWidth="1"/>
    <col min="3" max="3" width="36.7265625" style="3" customWidth="1"/>
    <col min="4" max="4" width="15.1796875" style="31" customWidth="1"/>
    <col min="5" max="5" width="27.453125" style="3" hidden="1" customWidth="1"/>
    <col min="6" max="8" width="8.81640625" style="3" hidden="1" customWidth="1"/>
    <col min="9" max="9" width="17.7265625" style="3" hidden="1" customWidth="1"/>
    <col min="10" max="10" width="2.81640625" style="3" customWidth="1"/>
    <col min="11" max="11" width="3.26953125" style="2" customWidth="1"/>
    <col min="12" max="12" width="15.453125" style="2" customWidth="1"/>
    <col min="13" max="13" width="7.1796875" style="2" customWidth="1"/>
    <col min="14" max="14" width="6.81640625" style="2" customWidth="1"/>
    <col min="15" max="15" width="8.81640625" style="2" customWidth="1"/>
    <col min="16" max="256" width="8.81640625" style="3"/>
    <col min="257" max="257" width="36.7265625" style="3" customWidth="1"/>
    <col min="258" max="258" width="10.1796875" style="3" customWidth="1"/>
    <col min="259" max="259" width="36.7265625" style="3" customWidth="1"/>
    <col min="260" max="260" width="10.1796875" style="3" customWidth="1"/>
    <col min="261" max="266" width="0" style="3" hidden="1" customWidth="1"/>
    <col min="267" max="267" width="3.26953125" style="3" customWidth="1"/>
    <col min="268" max="268" width="15.453125" style="3" customWidth="1"/>
    <col min="269" max="269" width="7.1796875" style="3" customWidth="1"/>
    <col min="270" max="270" width="6.81640625" style="3" customWidth="1"/>
    <col min="271" max="271" width="8.81640625" style="3" customWidth="1"/>
    <col min="272" max="512" width="8.81640625" style="3"/>
    <col min="513" max="513" width="36.7265625" style="3" customWidth="1"/>
    <col min="514" max="514" width="10.1796875" style="3" customWidth="1"/>
    <col min="515" max="515" width="36.7265625" style="3" customWidth="1"/>
    <col min="516" max="516" width="10.1796875" style="3" customWidth="1"/>
    <col min="517" max="522" width="0" style="3" hidden="1" customWidth="1"/>
    <col min="523" max="523" width="3.26953125" style="3" customWidth="1"/>
    <col min="524" max="524" width="15.453125" style="3" customWidth="1"/>
    <col min="525" max="525" width="7.1796875" style="3" customWidth="1"/>
    <col min="526" max="526" width="6.81640625" style="3" customWidth="1"/>
    <col min="527" max="527" width="8.81640625" style="3" customWidth="1"/>
    <col min="528" max="768" width="8.81640625" style="3"/>
    <col min="769" max="769" width="36.7265625" style="3" customWidth="1"/>
    <col min="770" max="770" width="10.1796875" style="3" customWidth="1"/>
    <col min="771" max="771" width="36.7265625" style="3" customWidth="1"/>
    <col min="772" max="772" width="10.1796875" style="3" customWidth="1"/>
    <col min="773" max="778" width="0" style="3" hidden="1" customWidth="1"/>
    <col min="779" max="779" width="3.26953125" style="3" customWidth="1"/>
    <col min="780" max="780" width="15.453125" style="3" customWidth="1"/>
    <col min="781" max="781" width="7.1796875" style="3" customWidth="1"/>
    <col min="782" max="782" width="6.81640625" style="3" customWidth="1"/>
    <col min="783" max="783" width="8.81640625" style="3" customWidth="1"/>
    <col min="784" max="1024" width="8.81640625" style="3"/>
    <col min="1025" max="1025" width="36.7265625" style="3" customWidth="1"/>
    <col min="1026" max="1026" width="10.1796875" style="3" customWidth="1"/>
    <col min="1027" max="1027" width="36.7265625" style="3" customWidth="1"/>
    <col min="1028" max="1028" width="10.1796875" style="3" customWidth="1"/>
    <col min="1029" max="1034" width="0" style="3" hidden="1" customWidth="1"/>
    <col min="1035" max="1035" width="3.26953125" style="3" customWidth="1"/>
    <col min="1036" max="1036" width="15.453125" style="3" customWidth="1"/>
    <col min="1037" max="1037" width="7.1796875" style="3" customWidth="1"/>
    <col min="1038" max="1038" width="6.81640625" style="3" customWidth="1"/>
    <col min="1039" max="1039" width="8.81640625" style="3" customWidth="1"/>
    <col min="1040" max="1280" width="8.81640625" style="3"/>
    <col min="1281" max="1281" width="36.7265625" style="3" customWidth="1"/>
    <col min="1282" max="1282" width="10.1796875" style="3" customWidth="1"/>
    <col min="1283" max="1283" width="36.7265625" style="3" customWidth="1"/>
    <col min="1284" max="1284" width="10.1796875" style="3" customWidth="1"/>
    <col min="1285" max="1290" width="0" style="3" hidden="1" customWidth="1"/>
    <col min="1291" max="1291" width="3.26953125" style="3" customWidth="1"/>
    <col min="1292" max="1292" width="15.453125" style="3" customWidth="1"/>
    <col min="1293" max="1293" width="7.1796875" style="3" customWidth="1"/>
    <col min="1294" max="1294" width="6.81640625" style="3" customWidth="1"/>
    <col min="1295" max="1295" width="8.81640625" style="3" customWidth="1"/>
    <col min="1296" max="1536" width="8.81640625" style="3"/>
    <col min="1537" max="1537" width="36.7265625" style="3" customWidth="1"/>
    <col min="1538" max="1538" width="10.1796875" style="3" customWidth="1"/>
    <col min="1539" max="1539" width="36.7265625" style="3" customWidth="1"/>
    <col min="1540" max="1540" width="10.1796875" style="3" customWidth="1"/>
    <col min="1541" max="1546" width="0" style="3" hidden="1" customWidth="1"/>
    <col min="1547" max="1547" width="3.26953125" style="3" customWidth="1"/>
    <col min="1548" max="1548" width="15.453125" style="3" customWidth="1"/>
    <col min="1549" max="1549" width="7.1796875" style="3" customWidth="1"/>
    <col min="1550" max="1550" width="6.81640625" style="3" customWidth="1"/>
    <col min="1551" max="1551" width="8.81640625" style="3" customWidth="1"/>
    <col min="1552" max="1792" width="8.81640625" style="3"/>
    <col min="1793" max="1793" width="36.7265625" style="3" customWidth="1"/>
    <col min="1794" max="1794" width="10.1796875" style="3" customWidth="1"/>
    <col min="1795" max="1795" width="36.7265625" style="3" customWidth="1"/>
    <col min="1796" max="1796" width="10.1796875" style="3" customWidth="1"/>
    <col min="1797" max="1802" width="0" style="3" hidden="1" customWidth="1"/>
    <col min="1803" max="1803" width="3.26953125" style="3" customWidth="1"/>
    <col min="1804" max="1804" width="15.453125" style="3" customWidth="1"/>
    <col min="1805" max="1805" width="7.1796875" style="3" customWidth="1"/>
    <col min="1806" max="1806" width="6.81640625" style="3" customWidth="1"/>
    <col min="1807" max="1807" width="8.81640625" style="3" customWidth="1"/>
    <col min="1808" max="2048" width="8.81640625" style="3"/>
    <col min="2049" max="2049" width="36.7265625" style="3" customWidth="1"/>
    <col min="2050" max="2050" width="10.1796875" style="3" customWidth="1"/>
    <col min="2051" max="2051" width="36.7265625" style="3" customWidth="1"/>
    <col min="2052" max="2052" width="10.1796875" style="3" customWidth="1"/>
    <col min="2053" max="2058" width="0" style="3" hidden="1" customWidth="1"/>
    <col min="2059" max="2059" width="3.26953125" style="3" customWidth="1"/>
    <col min="2060" max="2060" width="15.453125" style="3" customWidth="1"/>
    <col min="2061" max="2061" width="7.1796875" style="3" customWidth="1"/>
    <col min="2062" max="2062" width="6.81640625" style="3" customWidth="1"/>
    <col min="2063" max="2063" width="8.81640625" style="3" customWidth="1"/>
    <col min="2064" max="2304" width="8.81640625" style="3"/>
    <col min="2305" max="2305" width="36.7265625" style="3" customWidth="1"/>
    <col min="2306" max="2306" width="10.1796875" style="3" customWidth="1"/>
    <col min="2307" max="2307" width="36.7265625" style="3" customWidth="1"/>
    <col min="2308" max="2308" width="10.1796875" style="3" customWidth="1"/>
    <col min="2309" max="2314" width="0" style="3" hidden="1" customWidth="1"/>
    <col min="2315" max="2315" width="3.26953125" style="3" customWidth="1"/>
    <col min="2316" max="2316" width="15.453125" style="3" customWidth="1"/>
    <col min="2317" max="2317" width="7.1796875" style="3" customWidth="1"/>
    <col min="2318" max="2318" width="6.81640625" style="3" customWidth="1"/>
    <col min="2319" max="2319" width="8.81640625" style="3" customWidth="1"/>
    <col min="2320" max="2560" width="8.81640625" style="3"/>
    <col min="2561" max="2561" width="36.7265625" style="3" customWidth="1"/>
    <col min="2562" max="2562" width="10.1796875" style="3" customWidth="1"/>
    <col min="2563" max="2563" width="36.7265625" style="3" customWidth="1"/>
    <col min="2564" max="2564" width="10.1796875" style="3" customWidth="1"/>
    <col min="2565" max="2570" width="0" style="3" hidden="1" customWidth="1"/>
    <col min="2571" max="2571" width="3.26953125" style="3" customWidth="1"/>
    <col min="2572" max="2572" width="15.453125" style="3" customWidth="1"/>
    <col min="2573" max="2573" width="7.1796875" style="3" customWidth="1"/>
    <col min="2574" max="2574" width="6.81640625" style="3" customWidth="1"/>
    <col min="2575" max="2575" width="8.81640625" style="3" customWidth="1"/>
    <col min="2576" max="2816" width="8.81640625" style="3"/>
    <col min="2817" max="2817" width="36.7265625" style="3" customWidth="1"/>
    <col min="2818" max="2818" width="10.1796875" style="3" customWidth="1"/>
    <col min="2819" max="2819" width="36.7265625" style="3" customWidth="1"/>
    <col min="2820" max="2820" width="10.1796875" style="3" customWidth="1"/>
    <col min="2821" max="2826" width="0" style="3" hidden="1" customWidth="1"/>
    <col min="2827" max="2827" width="3.26953125" style="3" customWidth="1"/>
    <col min="2828" max="2828" width="15.453125" style="3" customWidth="1"/>
    <col min="2829" max="2829" width="7.1796875" style="3" customWidth="1"/>
    <col min="2830" max="2830" width="6.81640625" style="3" customWidth="1"/>
    <col min="2831" max="2831" width="8.81640625" style="3" customWidth="1"/>
    <col min="2832" max="3072" width="8.81640625" style="3"/>
    <col min="3073" max="3073" width="36.7265625" style="3" customWidth="1"/>
    <col min="3074" max="3074" width="10.1796875" style="3" customWidth="1"/>
    <col min="3075" max="3075" width="36.7265625" style="3" customWidth="1"/>
    <col min="3076" max="3076" width="10.1796875" style="3" customWidth="1"/>
    <col min="3077" max="3082" width="0" style="3" hidden="1" customWidth="1"/>
    <col min="3083" max="3083" width="3.26953125" style="3" customWidth="1"/>
    <col min="3084" max="3084" width="15.453125" style="3" customWidth="1"/>
    <col min="3085" max="3085" width="7.1796875" style="3" customWidth="1"/>
    <col min="3086" max="3086" width="6.81640625" style="3" customWidth="1"/>
    <col min="3087" max="3087" width="8.81640625" style="3" customWidth="1"/>
    <col min="3088" max="3328" width="8.81640625" style="3"/>
    <col min="3329" max="3329" width="36.7265625" style="3" customWidth="1"/>
    <col min="3330" max="3330" width="10.1796875" style="3" customWidth="1"/>
    <col min="3331" max="3331" width="36.7265625" style="3" customWidth="1"/>
    <col min="3332" max="3332" width="10.1796875" style="3" customWidth="1"/>
    <col min="3333" max="3338" width="0" style="3" hidden="1" customWidth="1"/>
    <col min="3339" max="3339" width="3.26953125" style="3" customWidth="1"/>
    <col min="3340" max="3340" width="15.453125" style="3" customWidth="1"/>
    <col min="3341" max="3341" width="7.1796875" style="3" customWidth="1"/>
    <col min="3342" max="3342" width="6.81640625" style="3" customWidth="1"/>
    <col min="3343" max="3343" width="8.81640625" style="3" customWidth="1"/>
    <col min="3344" max="3584" width="8.81640625" style="3"/>
    <col min="3585" max="3585" width="36.7265625" style="3" customWidth="1"/>
    <col min="3586" max="3586" width="10.1796875" style="3" customWidth="1"/>
    <col min="3587" max="3587" width="36.7265625" style="3" customWidth="1"/>
    <col min="3588" max="3588" width="10.1796875" style="3" customWidth="1"/>
    <col min="3589" max="3594" width="0" style="3" hidden="1" customWidth="1"/>
    <col min="3595" max="3595" width="3.26953125" style="3" customWidth="1"/>
    <col min="3596" max="3596" width="15.453125" style="3" customWidth="1"/>
    <col min="3597" max="3597" width="7.1796875" style="3" customWidth="1"/>
    <col min="3598" max="3598" width="6.81640625" style="3" customWidth="1"/>
    <col min="3599" max="3599" width="8.81640625" style="3" customWidth="1"/>
    <col min="3600" max="3840" width="8.81640625" style="3"/>
    <col min="3841" max="3841" width="36.7265625" style="3" customWidth="1"/>
    <col min="3842" max="3842" width="10.1796875" style="3" customWidth="1"/>
    <col min="3843" max="3843" width="36.7265625" style="3" customWidth="1"/>
    <col min="3844" max="3844" width="10.1796875" style="3" customWidth="1"/>
    <col min="3845" max="3850" width="0" style="3" hidden="1" customWidth="1"/>
    <col min="3851" max="3851" width="3.26953125" style="3" customWidth="1"/>
    <col min="3852" max="3852" width="15.453125" style="3" customWidth="1"/>
    <col min="3853" max="3853" width="7.1796875" style="3" customWidth="1"/>
    <col min="3854" max="3854" width="6.81640625" style="3" customWidth="1"/>
    <col min="3855" max="3855" width="8.81640625" style="3" customWidth="1"/>
    <col min="3856" max="4096" width="8.81640625" style="3"/>
    <col min="4097" max="4097" width="36.7265625" style="3" customWidth="1"/>
    <col min="4098" max="4098" width="10.1796875" style="3" customWidth="1"/>
    <col min="4099" max="4099" width="36.7265625" style="3" customWidth="1"/>
    <col min="4100" max="4100" width="10.1796875" style="3" customWidth="1"/>
    <col min="4101" max="4106" width="0" style="3" hidden="1" customWidth="1"/>
    <col min="4107" max="4107" width="3.26953125" style="3" customWidth="1"/>
    <col min="4108" max="4108" width="15.453125" style="3" customWidth="1"/>
    <col min="4109" max="4109" width="7.1796875" style="3" customWidth="1"/>
    <col min="4110" max="4110" width="6.81640625" style="3" customWidth="1"/>
    <col min="4111" max="4111" width="8.81640625" style="3" customWidth="1"/>
    <col min="4112" max="4352" width="8.81640625" style="3"/>
    <col min="4353" max="4353" width="36.7265625" style="3" customWidth="1"/>
    <col min="4354" max="4354" width="10.1796875" style="3" customWidth="1"/>
    <col min="4355" max="4355" width="36.7265625" style="3" customWidth="1"/>
    <col min="4356" max="4356" width="10.1796875" style="3" customWidth="1"/>
    <col min="4357" max="4362" width="0" style="3" hidden="1" customWidth="1"/>
    <col min="4363" max="4363" width="3.26953125" style="3" customWidth="1"/>
    <col min="4364" max="4364" width="15.453125" style="3" customWidth="1"/>
    <col min="4365" max="4365" width="7.1796875" style="3" customWidth="1"/>
    <col min="4366" max="4366" width="6.81640625" style="3" customWidth="1"/>
    <col min="4367" max="4367" width="8.81640625" style="3" customWidth="1"/>
    <col min="4368" max="4608" width="8.81640625" style="3"/>
    <col min="4609" max="4609" width="36.7265625" style="3" customWidth="1"/>
    <col min="4610" max="4610" width="10.1796875" style="3" customWidth="1"/>
    <col min="4611" max="4611" width="36.7265625" style="3" customWidth="1"/>
    <col min="4612" max="4612" width="10.1796875" style="3" customWidth="1"/>
    <col min="4613" max="4618" width="0" style="3" hidden="1" customWidth="1"/>
    <col min="4619" max="4619" width="3.26953125" style="3" customWidth="1"/>
    <col min="4620" max="4620" width="15.453125" style="3" customWidth="1"/>
    <col min="4621" max="4621" width="7.1796875" style="3" customWidth="1"/>
    <col min="4622" max="4622" width="6.81640625" style="3" customWidth="1"/>
    <col min="4623" max="4623" width="8.81640625" style="3" customWidth="1"/>
    <col min="4624" max="4864" width="8.81640625" style="3"/>
    <col min="4865" max="4865" width="36.7265625" style="3" customWidth="1"/>
    <col min="4866" max="4866" width="10.1796875" style="3" customWidth="1"/>
    <col min="4867" max="4867" width="36.7265625" style="3" customWidth="1"/>
    <col min="4868" max="4868" width="10.1796875" style="3" customWidth="1"/>
    <col min="4869" max="4874" width="0" style="3" hidden="1" customWidth="1"/>
    <col min="4875" max="4875" width="3.26953125" style="3" customWidth="1"/>
    <col min="4876" max="4876" width="15.453125" style="3" customWidth="1"/>
    <col min="4877" max="4877" width="7.1796875" style="3" customWidth="1"/>
    <col min="4878" max="4878" width="6.81640625" style="3" customWidth="1"/>
    <col min="4879" max="4879" width="8.81640625" style="3" customWidth="1"/>
    <col min="4880" max="5120" width="8.81640625" style="3"/>
    <col min="5121" max="5121" width="36.7265625" style="3" customWidth="1"/>
    <col min="5122" max="5122" width="10.1796875" style="3" customWidth="1"/>
    <col min="5123" max="5123" width="36.7265625" style="3" customWidth="1"/>
    <col min="5124" max="5124" width="10.1796875" style="3" customWidth="1"/>
    <col min="5125" max="5130" width="0" style="3" hidden="1" customWidth="1"/>
    <col min="5131" max="5131" width="3.26953125" style="3" customWidth="1"/>
    <col min="5132" max="5132" width="15.453125" style="3" customWidth="1"/>
    <col min="5133" max="5133" width="7.1796875" style="3" customWidth="1"/>
    <col min="5134" max="5134" width="6.81640625" style="3" customWidth="1"/>
    <col min="5135" max="5135" width="8.81640625" style="3" customWidth="1"/>
    <col min="5136" max="5376" width="8.81640625" style="3"/>
    <col min="5377" max="5377" width="36.7265625" style="3" customWidth="1"/>
    <col min="5378" max="5378" width="10.1796875" style="3" customWidth="1"/>
    <col min="5379" max="5379" width="36.7265625" style="3" customWidth="1"/>
    <col min="5380" max="5380" width="10.1796875" style="3" customWidth="1"/>
    <col min="5381" max="5386" width="0" style="3" hidden="1" customWidth="1"/>
    <col min="5387" max="5387" width="3.26953125" style="3" customWidth="1"/>
    <col min="5388" max="5388" width="15.453125" style="3" customWidth="1"/>
    <col min="5389" max="5389" width="7.1796875" style="3" customWidth="1"/>
    <col min="5390" max="5390" width="6.81640625" style="3" customWidth="1"/>
    <col min="5391" max="5391" width="8.81640625" style="3" customWidth="1"/>
    <col min="5392" max="5632" width="8.81640625" style="3"/>
    <col min="5633" max="5633" width="36.7265625" style="3" customWidth="1"/>
    <col min="5634" max="5634" width="10.1796875" style="3" customWidth="1"/>
    <col min="5635" max="5635" width="36.7265625" style="3" customWidth="1"/>
    <col min="5636" max="5636" width="10.1796875" style="3" customWidth="1"/>
    <col min="5637" max="5642" width="0" style="3" hidden="1" customWidth="1"/>
    <col min="5643" max="5643" width="3.26953125" style="3" customWidth="1"/>
    <col min="5644" max="5644" width="15.453125" style="3" customWidth="1"/>
    <col min="5645" max="5645" width="7.1796875" style="3" customWidth="1"/>
    <col min="5646" max="5646" width="6.81640625" style="3" customWidth="1"/>
    <col min="5647" max="5647" width="8.81640625" style="3" customWidth="1"/>
    <col min="5648" max="5888" width="8.81640625" style="3"/>
    <col min="5889" max="5889" width="36.7265625" style="3" customWidth="1"/>
    <col min="5890" max="5890" width="10.1796875" style="3" customWidth="1"/>
    <col min="5891" max="5891" width="36.7265625" style="3" customWidth="1"/>
    <col min="5892" max="5892" width="10.1796875" style="3" customWidth="1"/>
    <col min="5893" max="5898" width="0" style="3" hidden="1" customWidth="1"/>
    <col min="5899" max="5899" width="3.26953125" style="3" customWidth="1"/>
    <col min="5900" max="5900" width="15.453125" style="3" customWidth="1"/>
    <col min="5901" max="5901" width="7.1796875" style="3" customWidth="1"/>
    <col min="5902" max="5902" width="6.81640625" style="3" customWidth="1"/>
    <col min="5903" max="5903" width="8.81640625" style="3" customWidth="1"/>
    <col min="5904" max="6144" width="8.81640625" style="3"/>
    <col min="6145" max="6145" width="36.7265625" style="3" customWidth="1"/>
    <col min="6146" max="6146" width="10.1796875" style="3" customWidth="1"/>
    <col min="6147" max="6147" width="36.7265625" style="3" customWidth="1"/>
    <col min="6148" max="6148" width="10.1796875" style="3" customWidth="1"/>
    <col min="6149" max="6154" width="0" style="3" hidden="1" customWidth="1"/>
    <col min="6155" max="6155" width="3.26953125" style="3" customWidth="1"/>
    <col min="6156" max="6156" width="15.453125" style="3" customWidth="1"/>
    <col min="6157" max="6157" width="7.1796875" style="3" customWidth="1"/>
    <col min="6158" max="6158" width="6.81640625" style="3" customWidth="1"/>
    <col min="6159" max="6159" width="8.81640625" style="3" customWidth="1"/>
    <col min="6160" max="6400" width="8.81640625" style="3"/>
    <col min="6401" max="6401" width="36.7265625" style="3" customWidth="1"/>
    <col min="6402" max="6402" width="10.1796875" style="3" customWidth="1"/>
    <col min="6403" max="6403" width="36.7265625" style="3" customWidth="1"/>
    <col min="6404" max="6404" width="10.1796875" style="3" customWidth="1"/>
    <col min="6405" max="6410" width="0" style="3" hidden="1" customWidth="1"/>
    <col min="6411" max="6411" width="3.26953125" style="3" customWidth="1"/>
    <col min="6412" max="6412" width="15.453125" style="3" customWidth="1"/>
    <col min="6413" max="6413" width="7.1796875" style="3" customWidth="1"/>
    <col min="6414" max="6414" width="6.81640625" style="3" customWidth="1"/>
    <col min="6415" max="6415" width="8.81640625" style="3" customWidth="1"/>
    <col min="6416" max="6656" width="8.81640625" style="3"/>
    <col min="6657" max="6657" width="36.7265625" style="3" customWidth="1"/>
    <col min="6658" max="6658" width="10.1796875" style="3" customWidth="1"/>
    <col min="6659" max="6659" width="36.7265625" style="3" customWidth="1"/>
    <col min="6660" max="6660" width="10.1796875" style="3" customWidth="1"/>
    <col min="6661" max="6666" width="0" style="3" hidden="1" customWidth="1"/>
    <col min="6667" max="6667" width="3.26953125" style="3" customWidth="1"/>
    <col min="6668" max="6668" width="15.453125" style="3" customWidth="1"/>
    <col min="6669" max="6669" width="7.1796875" style="3" customWidth="1"/>
    <col min="6670" max="6670" width="6.81640625" style="3" customWidth="1"/>
    <col min="6671" max="6671" width="8.81640625" style="3" customWidth="1"/>
    <col min="6672" max="6912" width="8.81640625" style="3"/>
    <col min="6913" max="6913" width="36.7265625" style="3" customWidth="1"/>
    <col min="6914" max="6914" width="10.1796875" style="3" customWidth="1"/>
    <col min="6915" max="6915" width="36.7265625" style="3" customWidth="1"/>
    <col min="6916" max="6916" width="10.1796875" style="3" customWidth="1"/>
    <col min="6917" max="6922" width="0" style="3" hidden="1" customWidth="1"/>
    <col min="6923" max="6923" width="3.26953125" style="3" customWidth="1"/>
    <col min="6924" max="6924" width="15.453125" style="3" customWidth="1"/>
    <col min="6925" max="6925" width="7.1796875" style="3" customWidth="1"/>
    <col min="6926" max="6926" width="6.81640625" style="3" customWidth="1"/>
    <col min="6927" max="6927" width="8.81640625" style="3" customWidth="1"/>
    <col min="6928" max="7168" width="8.81640625" style="3"/>
    <col min="7169" max="7169" width="36.7265625" style="3" customWidth="1"/>
    <col min="7170" max="7170" width="10.1796875" style="3" customWidth="1"/>
    <col min="7171" max="7171" width="36.7265625" style="3" customWidth="1"/>
    <col min="7172" max="7172" width="10.1796875" style="3" customWidth="1"/>
    <col min="7173" max="7178" width="0" style="3" hidden="1" customWidth="1"/>
    <col min="7179" max="7179" width="3.26953125" style="3" customWidth="1"/>
    <col min="7180" max="7180" width="15.453125" style="3" customWidth="1"/>
    <col min="7181" max="7181" width="7.1796875" style="3" customWidth="1"/>
    <col min="7182" max="7182" width="6.81640625" style="3" customWidth="1"/>
    <col min="7183" max="7183" width="8.81640625" style="3" customWidth="1"/>
    <col min="7184" max="7424" width="8.81640625" style="3"/>
    <col min="7425" max="7425" width="36.7265625" style="3" customWidth="1"/>
    <col min="7426" max="7426" width="10.1796875" style="3" customWidth="1"/>
    <col min="7427" max="7427" width="36.7265625" style="3" customWidth="1"/>
    <col min="7428" max="7428" width="10.1796875" style="3" customWidth="1"/>
    <col min="7429" max="7434" width="0" style="3" hidden="1" customWidth="1"/>
    <col min="7435" max="7435" width="3.26953125" style="3" customWidth="1"/>
    <col min="7436" max="7436" width="15.453125" style="3" customWidth="1"/>
    <col min="7437" max="7437" width="7.1796875" style="3" customWidth="1"/>
    <col min="7438" max="7438" width="6.81640625" style="3" customWidth="1"/>
    <col min="7439" max="7439" width="8.81640625" style="3" customWidth="1"/>
    <col min="7440" max="7680" width="8.81640625" style="3"/>
    <col min="7681" max="7681" width="36.7265625" style="3" customWidth="1"/>
    <col min="7682" max="7682" width="10.1796875" style="3" customWidth="1"/>
    <col min="7683" max="7683" width="36.7265625" style="3" customWidth="1"/>
    <col min="7684" max="7684" width="10.1796875" style="3" customWidth="1"/>
    <col min="7685" max="7690" width="0" style="3" hidden="1" customWidth="1"/>
    <col min="7691" max="7691" width="3.26953125" style="3" customWidth="1"/>
    <col min="7692" max="7692" width="15.453125" style="3" customWidth="1"/>
    <col min="7693" max="7693" width="7.1796875" style="3" customWidth="1"/>
    <col min="7694" max="7694" width="6.81640625" style="3" customWidth="1"/>
    <col min="7695" max="7695" width="8.81640625" style="3" customWidth="1"/>
    <col min="7696" max="7936" width="8.81640625" style="3"/>
    <col min="7937" max="7937" width="36.7265625" style="3" customWidth="1"/>
    <col min="7938" max="7938" width="10.1796875" style="3" customWidth="1"/>
    <col min="7939" max="7939" width="36.7265625" style="3" customWidth="1"/>
    <col min="7940" max="7940" width="10.1796875" style="3" customWidth="1"/>
    <col min="7941" max="7946" width="0" style="3" hidden="1" customWidth="1"/>
    <col min="7947" max="7947" width="3.26953125" style="3" customWidth="1"/>
    <col min="7948" max="7948" width="15.453125" style="3" customWidth="1"/>
    <col min="7949" max="7949" width="7.1796875" style="3" customWidth="1"/>
    <col min="7950" max="7950" width="6.81640625" style="3" customWidth="1"/>
    <col min="7951" max="7951" width="8.81640625" style="3" customWidth="1"/>
    <col min="7952" max="8192" width="8.81640625" style="3"/>
    <col min="8193" max="8193" width="36.7265625" style="3" customWidth="1"/>
    <col min="8194" max="8194" width="10.1796875" style="3" customWidth="1"/>
    <col min="8195" max="8195" width="36.7265625" style="3" customWidth="1"/>
    <col min="8196" max="8196" width="10.1796875" style="3" customWidth="1"/>
    <col min="8197" max="8202" width="0" style="3" hidden="1" customWidth="1"/>
    <col min="8203" max="8203" width="3.26953125" style="3" customWidth="1"/>
    <col min="8204" max="8204" width="15.453125" style="3" customWidth="1"/>
    <col min="8205" max="8205" width="7.1796875" style="3" customWidth="1"/>
    <col min="8206" max="8206" width="6.81640625" style="3" customWidth="1"/>
    <col min="8207" max="8207" width="8.81640625" style="3" customWidth="1"/>
    <col min="8208" max="8448" width="8.81640625" style="3"/>
    <col min="8449" max="8449" width="36.7265625" style="3" customWidth="1"/>
    <col min="8450" max="8450" width="10.1796875" style="3" customWidth="1"/>
    <col min="8451" max="8451" width="36.7265625" style="3" customWidth="1"/>
    <col min="8452" max="8452" width="10.1796875" style="3" customWidth="1"/>
    <col min="8453" max="8458" width="0" style="3" hidden="1" customWidth="1"/>
    <col min="8459" max="8459" width="3.26953125" style="3" customWidth="1"/>
    <col min="8460" max="8460" width="15.453125" style="3" customWidth="1"/>
    <col min="8461" max="8461" width="7.1796875" style="3" customWidth="1"/>
    <col min="8462" max="8462" width="6.81640625" style="3" customWidth="1"/>
    <col min="8463" max="8463" width="8.81640625" style="3" customWidth="1"/>
    <col min="8464" max="8704" width="8.81640625" style="3"/>
    <col min="8705" max="8705" width="36.7265625" style="3" customWidth="1"/>
    <col min="8706" max="8706" width="10.1796875" style="3" customWidth="1"/>
    <col min="8707" max="8707" width="36.7265625" style="3" customWidth="1"/>
    <col min="8708" max="8708" width="10.1796875" style="3" customWidth="1"/>
    <col min="8709" max="8714" width="0" style="3" hidden="1" customWidth="1"/>
    <col min="8715" max="8715" width="3.26953125" style="3" customWidth="1"/>
    <col min="8716" max="8716" width="15.453125" style="3" customWidth="1"/>
    <col min="8717" max="8717" width="7.1796875" style="3" customWidth="1"/>
    <col min="8718" max="8718" width="6.81640625" style="3" customWidth="1"/>
    <col min="8719" max="8719" width="8.81640625" style="3" customWidth="1"/>
    <col min="8720" max="8960" width="8.81640625" style="3"/>
    <col min="8961" max="8961" width="36.7265625" style="3" customWidth="1"/>
    <col min="8962" max="8962" width="10.1796875" style="3" customWidth="1"/>
    <col min="8963" max="8963" width="36.7265625" style="3" customWidth="1"/>
    <col min="8964" max="8964" width="10.1796875" style="3" customWidth="1"/>
    <col min="8965" max="8970" width="0" style="3" hidden="1" customWidth="1"/>
    <col min="8971" max="8971" width="3.26953125" style="3" customWidth="1"/>
    <col min="8972" max="8972" width="15.453125" style="3" customWidth="1"/>
    <col min="8973" max="8973" width="7.1796875" style="3" customWidth="1"/>
    <col min="8974" max="8974" width="6.81640625" style="3" customWidth="1"/>
    <col min="8975" max="8975" width="8.81640625" style="3" customWidth="1"/>
    <col min="8976" max="9216" width="8.81640625" style="3"/>
    <col min="9217" max="9217" width="36.7265625" style="3" customWidth="1"/>
    <col min="9218" max="9218" width="10.1796875" style="3" customWidth="1"/>
    <col min="9219" max="9219" width="36.7265625" style="3" customWidth="1"/>
    <col min="9220" max="9220" width="10.1796875" style="3" customWidth="1"/>
    <col min="9221" max="9226" width="0" style="3" hidden="1" customWidth="1"/>
    <col min="9227" max="9227" width="3.26953125" style="3" customWidth="1"/>
    <col min="9228" max="9228" width="15.453125" style="3" customWidth="1"/>
    <col min="9229" max="9229" width="7.1796875" style="3" customWidth="1"/>
    <col min="9230" max="9230" width="6.81640625" style="3" customWidth="1"/>
    <col min="9231" max="9231" width="8.81640625" style="3" customWidth="1"/>
    <col min="9232" max="9472" width="8.81640625" style="3"/>
    <col min="9473" max="9473" width="36.7265625" style="3" customWidth="1"/>
    <col min="9474" max="9474" width="10.1796875" style="3" customWidth="1"/>
    <col min="9475" max="9475" width="36.7265625" style="3" customWidth="1"/>
    <col min="9476" max="9476" width="10.1796875" style="3" customWidth="1"/>
    <col min="9477" max="9482" width="0" style="3" hidden="1" customWidth="1"/>
    <col min="9483" max="9483" width="3.26953125" style="3" customWidth="1"/>
    <col min="9484" max="9484" width="15.453125" style="3" customWidth="1"/>
    <col min="9485" max="9485" width="7.1796875" style="3" customWidth="1"/>
    <col min="9486" max="9486" width="6.81640625" style="3" customWidth="1"/>
    <col min="9487" max="9487" width="8.81640625" style="3" customWidth="1"/>
    <col min="9488" max="9728" width="8.81640625" style="3"/>
    <col min="9729" max="9729" width="36.7265625" style="3" customWidth="1"/>
    <col min="9730" max="9730" width="10.1796875" style="3" customWidth="1"/>
    <col min="9731" max="9731" width="36.7265625" style="3" customWidth="1"/>
    <col min="9732" max="9732" width="10.1796875" style="3" customWidth="1"/>
    <col min="9733" max="9738" width="0" style="3" hidden="1" customWidth="1"/>
    <col min="9739" max="9739" width="3.26953125" style="3" customWidth="1"/>
    <col min="9740" max="9740" width="15.453125" style="3" customWidth="1"/>
    <col min="9741" max="9741" width="7.1796875" style="3" customWidth="1"/>
    <col min="9742" max="9742" width="6.81640625" style="3" customWidth="1"/>
    <col min="9743" max="9743" width="8.81640625" style="3" customWidth="1"/>
    <col min="9744" max="9984" width="8.81640625" style="3"/>
    <col min="9985" max="9985" width="36.7265625" style="3" customWidth="1"/>
    <col min="9986" max="9986" width="10.1796875" style="3" customWidth="1"/>
    <col min="9987" max="9987" width="36.7265625" style="3" customWidth="1"/>
    <col min="9988" max="9988" width="10.1796875" style="3" customWidth="1"/>
    <col min="9989" max="9994" width="0" style="3" hidden="1" customWidth="1"/>
    <col min="9995" max="9995" width="3.26953125" style="3" customWidth="1"/>
    <col min="9996" max="9996" width="15.453125" style="3" customWidth="1"/>
    <col min="9997" max="9997" width="7.1796875" style="3" customWidth="1"/>
    <col min="9998" max="9998" width="6.81640625" style="3" customWidth="1"/>
    <col min="9999" max="9999" width="8.81640625" style="3" customWidth="1"/>
    <col min="10000" max="10240" width="8.81640625" style="3"/>
    <col min="10241" max="10241" width="36.7265625" style="3" customWidth="1"/>
    <col min="10242" max="10242" width="10.1796875" style="3" customWidth="1"/>
    <col min="10243" max="10243" width="36.7265625" style="3" customWidth="1"/>
    <col min="10244" max="10244" width="10.1796875" style="3" customWidth="1"/>
    <col min="10245" max="10250" width="0" style="3" hidden="1" customWidth="1"/>
    <col min="10251" max="10251" width="3.26953125" style="3" customWidth="1"/>
    <col min="10252" max="10252" width="15.453125" style="3" customWidth="1"/>
    <col min="10253" max="10253" width="7.1796875" style="3" customWidth="1"/>
    <col min="10254" max="10254" width="6.81640625" style="3" customWidth="1"/>
    <col min="10255" max="10255" width="8.81640625" style="3" customWidth="1"/>
    <col min="10256" max="10496" width="8.81640625" style="3"/>
    <col min="10497" max="10497" width="36.7265625" style="3" customWidth="1"/>
    <col min="10498" max="10498" width="10.1796875" style="3" customWidth="1"/>
    <col min="10499" max="10499" width="36.7265625" style="3" customWidth="1"/>
    <col min="10500" max="10500" width="10.1796875" style="3" customWidth="1"/>
    <col min="10501" max="10506" width="0" style="3" hidden="1" customWidth="1"/>
    <col min="10507" max="10507" width="3.26953125" style="3" customWidth="1"/>
    <col min="10508" max="10508" width="15.453125" style="3" customWidth="1"/>
    <col min="10509" max="10509" width="7.1796875" style="3" customWidth="1"/>
    <col min="10510" max="10510" width="6.81640625" style="3" customWidth="1"/>
    <col min="10511" max="10511" width="8.81640625" style="3" customWidth="1"/>
    <col min="10512" max="10752" width="8.81640625" style="3"/>
    <col min="10753" max="10753" width="36.7265625" style="3" customWidth="1"/>
    <col min="10754" max="10754" width="10.1796875" style="3" customWidth="1"/>
    <col min="10755" max="10755" width="36.7265625" style="3" customWidth="1"/>
    <col min="10756" max="10756" width="10.1796875" style="3" customWidth="1"/>
    <col min="10757" max="10762" width="0" style="3" hidden="1" customWidth="1"/>
    <col min="10763" max="10763" width="3.26953125" style="3" customWidth="1"/>
    <col min="10764" max="10764" width="15.453125" style="3" customWidth="1"/>
    <col min="10765" max="10765" width="7.1796875" style="3" customWidth="1"/>
    <col min="10766" max="10766" width="6.81640625" style="3" customWidth="1"/>
    <col min="10767" max="10767" width="8.81640625" style="3" customWidth="1"/>
    <col min="10768" max="11008" width="8.81640625" style="3"/>
    <col min="11009" max="11009" width="36.7265625" style="3" customWidth="1"/>
    <col min="11010" max="11010" width="10.1796875" style="3" customWidth="1"/>
    <col min="11011" max="11011" width="36.7265625" style="3" customWidth="1"/>
    <col min="11012" max="11012" width="10.1796875" style="3" customWidth="1"/>
    <col min="11013" max="11018" width="0" style="3" hidden="1" customWidth="1"/>
    <col min="11019" max="11019" width="3.26953125" style="3" customWidth="1"/>
    <col min="11020" max="11020" width="15.453125" style="3" customWidth="1"/>
    <col min="11021" max="11021" width="7.1796875" style="3" customWidth="1"/>
    <col min="11022" max="11022" width="6.81640625" style="3" customWidth="1"/>
    <col min="11023" max="11023" width="8.81640625" style="3" customWidth="1"/>
    <col min="11024" max="11264" width="8.81640625" style="3"/>
    <col min="11265" max="11265" width="36.7265625" style="3" customWidth="1"/>
    <col min="11266" max="11266" width="10.1796875" style="3" customWidth="1"/>
    <col min="11267" max="11267" width="36.7265625" style="3" customWidth="1"/>
    <col min="11268" max="11268" width="10.1796875" style="3" customWidth="1"/>
    <col min="11269" max="11274" width="0" style="3" hidden="1" customWidth="1"/>
    <col min="11275" max="11275" width="3.26953125" style="3" customWidth="1"/>
    <col min="11276" max="11276" width="15.453125" style="3" customWidth="1"/>
    <col min="11277" max="11277" width="7.1796875" style="3" customWidth="1"/>
    <col min="11278" max="11278" width="6.81640625" style="3" customWidth="1"/>
    <col min="11279" max="11279" width="8.81640625" style="3" customWidth="1"/>
    <col min="11280" max="11520" width="8.81640625" style="3"/>
    <col min="11521" max="11521" width="36.7265625" style="3" customWidth="1"/>
    <col min="11522" max="11522" width="10.1796875" style="3" customWidth="1"/>
    <col min="11523" max="11523" width="36.7265625" style="3" customWidth="1"/>
    <col min="11524" max="11524" width="10.1796875" style="3" customWidth="1"/>
    <col min="11525" max="11530" width="0" style="3" hidden="1" customWidth="1"/>
    <col min="11531" max="11531" width="3.26953125" style="3" customWidth="1"/>
    <col min="11532" max="11532" width="15.453125" style="3" customWidth="1"/>
    <col min="11533" max="11533" width="7.1796875" style="3" customWidth="1"/>
    <col min="11534" max="11534" width="6.81640625" style="3" customWidth="1"/>
    <col min="11535" max="11535" width="8.81640625" style="3" customWidth="1"/>
    <col min="11536" max="11776" width="8.81640625" style="3"/>
    <col min="11777" max="11777" width="36.7265625" style="3" customWidth="1"/>
    <col min="11778" max="11778" width="10.1796875" style="3" customWidth="1"/>
    <col min="11779" max="11779" width="36.7265625" style="3" customWidth="1"/>
    <col min="11780" max="11780" width="10.1796875" style="3" customWidth="1"/>
    <col min="11781" max="11786" width="0" style="3" hidden="1" customWidth="1"/>
    <col min="11787" max="11787" width="3.26953125" style="3" customWidth="1"/>
    <col min="11788" max="11788" width="15.453125" style="3" customWidth="1"/>
    <col min="11789" max="11789" width="7.1796875" style="3" customWidth="1"/>
    <col min="11790" max="11790" width="6.81640625" style="3" customWidth="1"/>
    <col min="11791" max="11791" width="8.81640625" style="3" customWidth="1"/>
    <col min="11792" max="12032" width="8.81640625" style="3"/>
    <col min="12033" max="12033" width="36.7265625" style="3" customWidth="1"/>
    <col min="12034" max="12034" width="10.1796875" style="3" customWidth="1"/>
    <col min="12035" max="12035" width="36.7265625" style="3" customWidth="1"/>
    <col min="12036" max="12036" width="10.1796875" style="3" customWidth="1"/>
    <col min="12037" max="12042" width="0" style="3" hidden="1" customWidth="1"/>
    <col min="12043" max="12043" width="3.26953125" style="3" customWidth="1"/>
    <col min="12044" max="12044" width="15.453125" style="3" customWidth="1"/>
    <col min="12045" max="12045" width="7.1796875" style="3" customWidth="1"/>
    <col min="12046" max="12046" width="6.81640625" style="3" customWidth="1"/>
    <col min="12047" max="12047" width="8.81640625" style="3" customWidth="1"/>
    <col min="12048" max="12288" width="8.81640625" style="3"/>
    <col min="12289" max="12289" width="36.7265625" style="3" customWidth="1"/>
    <col min="12290" max="12290" width="10.1796875" style="3" customWidth="1"/>
    <col min="12291" max="12291" width="36.7265625" style="3" customWidth="1"/>
    <col min="12292" max="12292" width="10.1796875" style="3" customWidth="1"/>
    <col min="12293" max="12298" width="0" style="3" hidden="1" customWidth="1"/>
    <col min="12299" max="12299" width="3.26953125" style="3" customWidth="1"/>
    <col min="12300" max="12300" width="15.453125" style="3" customWidth="1"/>
    <col min="12301" max="12301" width="7.1796875" style="3" customWidth="1"/>
    <col min="12302" max="12302" width="6.81640625" style="3" customWidth="1"/>
    <col min="12303" max="12303" width="8.81640625" style="3" customWidth="1"/>
    <col min="12304" max="12544" width="8.81640625" style="3"/>
    <col min="12545" max="12545" width="36.7265625" style="3" customWidth="1"/>
    <col min="12546" max="12546" width="10.1796875" style="3" customWidth="1"/>
    <col min="12547" max="12547" width="36.7265625" style="3" customWidth="1"/>
    <col min="12548" max="12548" width="10.1796875" style="3" customWidth="1"/>
    <col min="12549" max="12554" width="0" style="3" hidden="1" customWidth="1"/>
    <col min="12555" max="12555" width="3.26953125" style="3" customWidth="1"/>
    <col min="12556" max="12556" width="15.453125" style="3" customWidth="1"/>
    <col min="12557" max="12557" width="7.1796875" style="3" customWidth="1"/>
    <col min="12558" max="12558" width="6.81640625" style="3" customWidth="1"/>
    <col min="12559" max="12559" width="8.81640625" style="3" customWidth="1"/>
    <col min="12560" max="12800" width="8.81640625" style="3"/>
    <col min="12801" max="12801" width="36.7265625" style="3" customWidth="1"/>
    <col min="12802" max="12802" width="10.1796875" style="3" customWidth="1"/>
    <col min="12803" max="12803" width="36.7265625" style="3" customWidth="1"/>
    <col min="12804" max="12804" width="10.1796875" style="3" customWidth="1"/>
    <col min="12805" max="12810" width="0" style="3" hidden="1" customWidth="1"/>
    <col min="12811" max="12811" width="3.26953125" style="3" customWidth="1"/>
    <col min="12812" max="12812" width="15.453125" style="3" customWidth="1"/>
    <col min="12813" max="12813" width="7.1796875" style="3" customWidth="1"/>
    <col min="12814" max="12814" width="6.81640625" style="3" customWidth="1"/>
    <col min="12815" max="12815" width="8.81640625" style="3" customWidth="1"/>
    <col min="12816" max="13056" width="8.81640625" style="3"/>
    <col min="13057" max="13057" width="36.7265625" style="3" customWidth="1"/>
    <col min="13058" max="13058" width="10.1796875" style="3" customWidth="1"/>
    <col min="13059" max="13059" width="36.7265625" style="3" customWidth="1"/>
    <col min="13060" max="13060" width="10.1796875" style="3" customWidth="1"/>
    <col min="13061" max="13066" width="0" style="3" hidden="1" customWidth="1"/>
    <col min="13067" max="13067" width="3.26953125" style="3" customWidth="1"/>
    <col min="13068" max="13068" width="15.453125" style="3" customWidth="1"/>
    <col min="13069" max="13069" width="7.1796875" style="3" customWidth="1"/>
    <col min="13070" max="13070" width="6.81640625" style="3" customWidth="1"/>
    <col min="13071" max="13071" width="8.81640625" style="3" customWidth="1"/>
    <col min="13072" max="13312" width="8.81640625" style="3"/>
    <col min="13313" max="13313" width="36.7265625" style="3" customWidth="1"/>
    <col min="13314" max="13314" width="10.1796875" style="3" customWidth="1"/>
    <col min="13315" max="13315" width="36.7265625" style="3" customWidth="1"/>
    <col min="13316" max="13316" width="10.1796875" style="3" customWidth="1"/>
    <col min="13317" max="13322" width="0" style="3" hidden="1" customWidth="1"/>
    <col min="13323" max="13323" width="3.26953125" style="3" customWidth="1"/>
    <col min="13324" max="13324" width="15.453125" style="3" customWidth="1"/>
    <col min="13325" max="13325" width="7.1796875" style="3" customWidth="1"/>
    <col min="13326" max="13326" width="6.81640625" style="3" customWidth="1"/>
    <col min="13327" max="13327" width="8.81640625" style="3" customWidth="1"/>
    <col min="13328" max="13568" width="8.81640625" style="3"/>
    <col min="13569" max="13569" width="36.7265625" style="3" customWidth="1"/>
    <col min="13570" max="13570" width="10.1796875" style="3" customWidth="1"/>
    <col min="13571" max="13571" width="36.7265625" style="3" customWidth="1"/>
    <col min="13572" max="13572" width="10.1796875" style="3" customWidth="1"/>
    <col min="13573" max="13578" width="0" style="3" hidden="1" customWidth="1"/>
    <col min="13579" max="13579" width="3.26953125" style="3" customWidth="1"/>
    <col min="13580" max="13580" width="15.453125" style="3" customWidth="1"/>
    <col min="13581" max="13581" width="7.1796875" style="3" customWidth="1"/>
    <col min="13582" max="13582" width="6.81640625" style="3" customWidth="1"/>
    <col min="13583" max="13583" width="8.81640625" style="3" customWidth="1"/>
    <col min="13584" max="13824" width="8.81640625" style="3"/>
    <col min="13825" max="13825" width="36.7265625" style="3" customWidth="1"/>
    <col min="13826" max="13826" width="10.1796875" style="3" customWidth="1"/>
    <col min="13827" max="13827" width="36.7265625" style="3" customWidth="1"/>
    <col min="13828" max="13828" width="10.1796875" style="3" customWidth="1"/>
    <col min="13829" max="13834" width="0" style="3" hidden="1" customWidth="1"/>
    <col min="13835" max="13835" width="3.26953125" style="3" customWidth="1"/>
    <col min="13836" max="13836" width="15.453125" style="3" customWidth="1"/>
    <col min="13837" max="13837" width="7.1796875" style="3" customWidth="1"/>
    <col min="13838" max="13838" width="6.81640625" style="3" customWidth="1"/>
    <col min="13839" max="13839" width="8.81640625" style="3" customWidth="1"/>
    <col min="13840" max="14080" width="8.81640625" style="3"/>
    <col min="14081" max="14081" width="36.7265625" style="3" customWidth="1"/>
    <col min="14082" max="14082" width="10.1796875" style="3" customWidth="1"/>
    <col min="14083" max="14083" width="36.7265625" style="3" customWidth="1"/>
    <col min="14084" max="14084" width="10.1796875" style="3" customWidth="1"/>
    <col min="14085" max="14090" width="0" style="3" hidden="1" customWidth="1"/>
    <col min="14091" max="14091" width="3.26953125" style="3" customWidth="1"/>
    <col min="14092" max="14092" width="15.453125" style="3" customWidth="1"/>
    <col min="14093" max="14093" width="7.1796875" style="3" customWidth="1"/>
    <col min="14094" max="14094" width="6.81640625" style="3" customWidth="1"/>
    <col min="14095" max="14095" width="8.81640625" style="3" customWidth="1"/>
    <col min="14096" max="14336" width="8.81640625" style="3"/>
    <col min="14337" max="14337" width="36.7265625" style="3" customWidth="1"/>
    <col min="14338" max="14338" width="10.1796875" style="3" customWidth="1"/>
    <col min="14339" max="14339" width="36.7265625" style="3" customWidth="1"/>
    <col min="14340" max="14340" width="10.1796875" style="3" customWidth="1"/>
    <col min="14341" max="14346" width="0" style="3" hidden="1" customWidth="1"/>
    <col min="14347" max="14347" width="3.26953125" style="3" customWidth="1"/>
    <col min="14348" max="14348" width="15.453125" style="3" customWidth="1"/>
    <col min="14349" max="14349" width="7.1796875" style="3" customWidth="1"/>
    <col min="14350" max="14350" width="6.81640625" style="3" customWidth="1"/>
    <col min="14351" max="14351" width="8.81640625" style="3" customWidth="1"/>
    <col min="14352" max="14592" width="8.81640625" style="3"/>
    <col min="14593" max="14593" width="36.7265625" style="3" customWidth="1"/>
    <col min="14594" max="14594" width="10.1796875" style="3" customWidth="1"/>
    <col min="14595" max="14595" width="36.7265625" style="3" customWidth="1"/>
    <col min="14596" max="14596" width="10.1796875" style="3" customWidth="1"/>
    <col min="14597" max="14602" width="0" style="3" hidden="1" customWidth="1"/>
    <col min="14603" max="14603" width="3.26953125" style="3" customWidth="1"/>
    <col min="14604" max="14604" width="15.453125" style="3" customWidth="1"/>
    <col min="14605" max="14605" width="7.1796875" style="3" customWidth="1"/>
    <col min="14606" max="14606" width="6.81640625" style="3" customWidth="1"/>
    <col min="14607" max="14607" width="8.81640625" style="3" customWidth="1"/>
    <col min="14608" max="14848" width="8.81640625" style="3"/>
    <col min="14849" max="14849" width="36.7265625" style="3" customWidth="1"/>
    <col min="14850" max="14850" width="10.1796875" style="3" customWidth="1"/>
    <col min="14851" max="14851" width="36.7265625" style="3" customWidth="1"/>
    <col min="14852" max="14852" width="10.1796875" style="3" customWidth="1"/>
    <col min="14853" max="14858" width="0" style="3" hidden="1" customWidth="1"/>
    <col min="14859" max="14859" width="3.26953125" style="3" customWidth="1"/>
    <col min="14860" max="14860" width="15.453125" style="3" customWidth="1"/>
    <col min="14861" max="14861" width="7.1796875" style="3" customWidth="1"/>
    <col min="14862" max="14862" width="6.81640625" style="3" customWidth="1"/>
    <col min="14863" max="14863" width="8.81640625" style="3" customWidth="1"/>
    <col min="14864" max="15104" width="8.81640625" style="3"/>
    <col min="15105" max="15105" width="36.7265625" style="3" customWidth="1"/>
    <col min="15106" max="15106" width="10.1796875" style="3" customWidth="1"/>
    <col min="15107" max="15107" width="36.7265625" style="3" customWidth="1"/>
    <col min="15108" max="15108" width="10.1796875" style="3" customWidth="1"/>
    <col min="15109" max="15114" width="0" style="3" hidden="1" customWidth="1"/>
    <col min="15115" max="15115" width="3.26953125" style="3" customWidth="1"/>
    <col min="15116" max="15116" width="15.453125" style="3" customWidth="1"/>
    <col min="15117" max="15117" width="7.1796875" style="3" customWidth="1"/>
    <col min="15118" max="15118" width="6.81640625" style="3" customWidth="1"/>
    <col min="15119" max="15119" width="8.81640625" style="3" customWidth="1"/>
    <col min="15120" max="15360" width="8.81640625" style="3"/>
    <col min="15361" max="15361" width="36.7265625" style="3" customWidth="1"/>
    <col min="15362" max="15362" width="10.1796875" style="3" customWidth="1"/>
    <col min="15363" max="15363" width="36.7265625" style="3" customWidth="1"/>
    <col min="15364" max="15364" width="10.1796875" style="3" customWidth="1"/>
    <col min="15365" max="15370" width="0" style="3" hidden="1" customWidth="1"/>
    <col min="15371" max="15371" width="3.26953125" style="3" customWidth="1"/>
    <col min="15372" max="15372" width="15.453125" style="3" customWidth="1"/>
    <col min="15373" max="15373" width="7.1796875" style="3" customWidth="1"/>
    <col min="15374" max="15374" width="6.81640625" style="3" customWidth="1"/>
    <col min="15375" max="15375" width="8.81640625" style="3" customWidth="1"/>
    <col min="15376" max="15616" width="8.81640625" style="3"/>
    <col min="15617" max="15617" width="36.7265625" style="3" customWidth="1"/>
    <col min="15618" max="15618" width="10.1796875" style="3" customWidth="1"/>
    <col min="15619" max="15619" width="36.7265625" style="3" customWidth="1"/>
    <col min="15620" max="15620" width="10.1796875" style="3" customWidth="1"/>
    <col min="15621" max="15626" width="0" style="3" hidden="1" customWidth="1"/>
    <col min="15627" max="15627" width="3.26953125" style="3" customWidth="1"/>
    <col min="15628" max="15628" width="15.453125" style="3" customWidth="1"/>
    <col min="15629" max="15629" width="7.1796875" style="3" customWidth="1"/>
    <col min="15630" max="15630" width="6.81640625" style="3" customWidth="1"/>
    <col min="15631" max="15631" width="8.81640625" style="3" customWidth="1"/>
    <col min="15632" max="15872" width="8.81640625" style="3"/>
    <col min="15873" max="15873" width="36.7265625" style="3" customWidth="1"/>
    <col min="15874" max="15874" width="10.1796875" style="3" customWidth="1"/>
    <col min="15875" max="15875" width="36.7265625" style="3" customWidth="1"/>
    <col min="15876" max="15876" width="10.1796875" style="3" customWidth="1"/>
    <col min="15877" max="15882" width="0" style="3" hidden="1" customWidth="1"/>
    <col min="15883" max="15883" width="3.26953125" style="3" customWidth="1"/>
    <col min="15884" max="15884" width="15.453125" style="3" customWidth="1"/>
    <col min="15885" max="15885" width="7.1796875" style="3" customWidth="1"/>
    <col min="15886" max="15886" width="6.81640625" style="3" customWidth="1"/>
    <col min="15887" max="15887" width="8.81640625" style="3" customWidth="1"/>
    <col min="15888" max="16128" width="8.81640625" style="3"/>
    <col min="16129" max="16129" width="36.7265625" style="3" customWidth="1"/>
    <col min="16130" max="16130" width="10.1796875" style="3" customWidth="1"/>
    <col min="16131" max="16131" width="36.7265625" style="3" customWidth="1"/>
    <col min="16132" max="16132" width="10.1796875" style="3" customWidth="1"/>
    <col min="16133" max="16138" width="0" style="3" hidden="1" customWidth="1"/>
    <col min="16139" max="16139" width="3.26953125" style="3" customWidth="1"/>
    <col min="16140" max="16140" width="15.453125" style="3" customWidth="1"/>
    <col min="16141" max="16141" width="7.1796875" style="3" customWidth="1"/>
    <col min="16142" max="16142" width="6.81640625" style="3" customWidth="1"/>
    <col min="16143" max="16143" width="8.81640625" style="3" customWidth="1"/>
    <col min="16144" max="16384" width="8.81640625" style="3"/>
  </cols>
  <sheetData>
    <row r="1" spans="1:15" ht="23.25" customHeight="1" x14ac:dyDescent="0.35">
      <c r="A1" s="75" t="s">
        <v>0</v>
      </c>
      <c r="B1" s="76"/>
      <c r="C1" s="76"/>
      <c r="D1" s="76"/>
      <c r="E1" s="1"/>
      <c r="F1" s="1"/>
      <c r="G1" s="1"/>
      <c r="H1" s="1"/>
      <c r="I1" s="1"/>
      <c r="J1" s="1"/>
    </row>
    <row r="2" spans="1:15" ht="14.25" customHeight="1" x14ac:dyDescent="0.35">
      <c r="A2" s="77" t="s">
        <v>1</v>
      </c>
      <c r="B2" s="77"/>
      <c r="C2" s="77"/>
      <c r="D2" s="77"/>
      <c r="E2" s="1"/>
      <c r="F2" s="1"/>
      <c r="G2" s="1"/>
      <c r="H2" s="1"/>
      <c r="I2" s="1"/>
      <c r="J2" s="1"/>
    </row>
    <row r="3" spans="1:15" ht="27.65" customHeight="1" x14ac:dyDescent="0.35">
      <c r="A3" s="4" t="s">
        <v>2</v>
      </c>
      <c r="B3" s="78" t="s">
        <v>80</v>
      </c>
      <c r="C3" s="78"/>
      <c r="D3" s="78"/>
      <c r="E3" s="1"/>
      <c r="F3" s="1"/>
      <c r="G3" s="1"/>
      <c r="H3" s="1"/>
      <c r="I3" s="1"/>
      <c r="J3" s="1"/>
    </row>
    <row r="4" spans="1:15" ht="27.65" customHeight="1" x14ac:dyDescent="0.35">
      <c r="A4" s="4" t="s">
        <v>3</v>
      </c>
      <c r="B4" s="79" t="s">
        <v>4</v>
      </c>
      <c r="C4" s="78"/>
      <c r="D4" s="78"/>
      <c r="E4" s="1"/>
      <c r="F4" s="1"/>
      <c r="G4" s="1"/>
      <c r="H4" s="1"/>
      <c r="I4" s="1"/>
      <c r="J4" s="1"/>
    </row>
    <row r="5" spans="1:15" ht="9" customHeight="1" x14ac:dyDescent="0.35">
      <c r="A5" s="80"/>
      <c r="B5" s="80"/>
      <c r="C5" s="80"/>
      <c r="D5" s="80"/>
      <c r="E5" s="1"/>
      <c r="F5" s="1"/>
      <c r="G5" s="1"/>
      <c r="H5" s="1"/>
      <c r="I5" s="1"/>
      <c r="J5" s="1"/>
    </row>
    <row r="6" spans="1:15" x14ac:dyDescent="0.35">
      <c r="A6" s="5" t="s">
        <v>5</v>
      </c>
      <c r="B6" s="6"/>
      <c r="C6" s="5" t="s">
        <v>6</v>
      </c>
      <c r="D6" s="7"/>
      <c r="E6" s="8"/>
      <c r="F6" s="8"/>
      <c r="G6" s="8"/>
      <c r="H6" s="8"/>
      <c r="I6" s="8"/>
      <c r="J6" s="8"/>
      <c r="L6" s="9" t="s">
        <v>7</v>
      </c>
    </row>
    <row r="7" spans="1:15" ht="9" customHeight="1" x14ac:dyDescent="0.35">
      <c r="A7" s="81"/>
      <c r="B7" s="82"/>
      <c r="C7" s="82"/>
      <c r="D7" s="83"/>
      <c r="E7" s="8"/>
      <c r="F7" s="8"/>
      <c r="G7" s="8"/>
      <c r="H7" s="8"/>
      <c r="I7" s="8"/>
      <c r="J7" s="8"/>
    </row>
    <row r="8" spans="1:15" ht="12" customHeight="1" x14ac:dyDescent="0.35">
      <c r="A8" s="10" t="s">
        <v>8</v>
      </c>
      <c r="B8" s="6"/>
      <c r="C8" s="10" t="s">
        <v>9</v>
      </c>
      <c r="D8" s="7"/>
      <c r="E8" s="8"/>
      <c r="F8" s="8"/>
      <c r="G8" s="8"/>
      <c r="H8" s="8"/>
      <c r="I8" s="8"/>
      <c r="J8" s="8"/>
      <c r="L8" s="84" t="s">
        <v>10</v>
      </c>
      <c r="M8" s="84" t="s">
        <v>11</v>
      </c>
      <c r="N8" s="84" t="s">
        <v>12</v>
      </c>
      <c r="O8" s="84" t="s">
        <v>13</v>
      </c>
    </row>
    <row r="9" spans="1:15" ht="12" customHeight="1" thickBot="1" x14ac:dyDescent="0.4">
      <c r="A9" s="11" t="s">
        <v>14</v>
      </c>
      <c r="B9" s="12">
        <v>8000</v>
      </c>
      <c r="C9" s="11" t="s">
        <v>15</v>
      </c>
      <c r="D9" s="13">
        <v>0</v>
      </c>
      <c r="E9" s="8"/>
      <c r="F9" s="8"/>
      <c r="G9" s="8"/>
      <c r="H9" s="8"/>
      <c r="I9" s="8"/>
      <c r="J9" s="8"/>
      <c r="L9" s="85"/>
      <c r="M9" s="85"/>
      <c r="N9" s="85"/>
      <c r="O9" s="85"/>
    </row>
    <row r="10" spans="1:15" ht="12" customHeight="1" x14ac:dyDescent="0.35">
      <c r="A10" s="11" t="s">
        <v>16</v>
      </c>
      <c r="B10" s="12">
        <v>0</v>
      </c>
      <c r="C10" s="11"/>
      <c r="D10" s="14"/>
      <c r="E10" s="8"/>
      <c r="F10" s="8"/>
      <c r="G10" s="8"/>
      <c r="H10" s="8"/>
      <c r="I10" s="8"/>
      <c r="J10" s="8"/>
    </row>
    <row r="11" spans="1:15" x14ac:dyDescent="0.35">
      <c r="A11" s="11" t="s">
        <v>17</v>
      </c>
      <c r="B11" s="12"/>
      <c r="C11" s="11" t="s">
        <v>18</v>
      </c>
      <c r="D11" s="13">
        <v>0</v>
      </c>
      <c r="E11" s="8"/>
      <c r="F11" s="8"/>
      <c r="G11" s="8"/>
      <c r="H11" s="8"/>
      <c r="I11" s="8"/>
      <c r="J11" s="8"/>
    </row>
    <row r="12" spans="1:15" x14ac:dyDescent="0.35">
      <c r="A12" s="15" t="s">
        <v>19</v>
      </c>
      <c r="B12" s="16">
        <v>3800</v>
      </c>
      <c r="C12" s="11" t="s">
        <v>20</v>
      </c>
      <c r="D12" s="13">
        <v>0</v>
      </c>
      <c r="E12" s="8"/>
      <c r="F12" s="8"/>
      <c r="G12" s="8"/>
      <c r="H12" s="8"/>
      <c r="I12" s="8"/>
      <c r="J12" s="8"/>
    </row>
    <row r="13" spans="1:15" s="2" customFormat="1" x14ac:dyDescent="0.35">
      <c r="A13" s="17" t="s">
        <v>21</v>
      </c>
      <c r="B13" s="16"/>
      <c r="C13" s="18"/>
      <c r="D13" s="14"/>
      <c r="E13" s="19"/>
      <c r="F13" s="19"/>
      <c r="G13" s="19"/>
      <c r="H13" s="19"/>
      <c r="I13" s="19"/>
      <c r="J13" s="19"/>
    </row>
    <row r="14" spans="1:15" x14ac:dyDescent="0.35">
      <c r="A14" s="11" t="s">
        <v>22</v>
      </c>
      <c r="B14" s="16"/>
      <c r="C14" s="20"/>
      <c r="D14" s="14"/>
      <c r="E14" s="8"/>
      <c r="F14" s="8"/>
      <c r="G14" s="8"/>
      <c r="H14" s="8"/>
      <c r="I14" s="8"/>
      <c r="J14" s="8"/>
    </row>
    <row r="15" spans="1:15" x14ac:dyDescent="0.35">
      <c r="A15" s="15" t="s">
        <v>23</v>
      </c>
      <c r="B15" s="16">
        <v>2000</v>
      </c>
      <c r="C15" s="21" t="s">
        <v>24</v>
      </c>
      <c r="D15" s="22">
        <v>0</v>
      </c>
      <c r="E15" s="8"/>
      <c r="F15" s="8"/>
      <c r="G15" s="8"/>
      <c r="H15" s="8"/>
      <c r="I15" s="8"/>
      <c r="J15" s="8"/>
      <c r="L15" s="23"/>
      <c r="M15" s="23"/>
      <c r="N15" s="23"/>
      <c r="O15" s="23"/>
    </row>
    <row r="16" spans="1:15" ht="13" customHeight="1" x14ac:dyDescent="0.35">
      <c r="A16" s="11" t="s">
        <v>25</v>
      </c>
      <c r="B16" s="16"/>
      <c r="C16" s="21" t="s">
        <v>24</v>
      </c>
      <c r="D16" s="22">
        <v>0</v>
      </c>
      <c r="E16" s="8"/>
      <c r="F16" s="8"/>
      <c r="G16" s="8"/>
      <c r="H16" s="8"/>
      <c r="I16" s="8"/>
      <c r="J16" s="8"/>
      <c r="L16" s="23"/>
      <c r="M16" s="23"/>
      <c r="N16" s="23"/>
      <c r="O16" s="23"/>
    </row>
    <row r="17" spans="1:15" x14ac:dyDescent="0.35">
      <c r="A17" s="15" t="s">
        <v>26</v>
      </c>
      <c r="B17" s="16"/>
      <c r="C17" s="21" t="s">
        <v>27</v>
      </c>
      <c r="D17" s="22">
        <v>0</v>
      </c>
      <c r="E17" s="8"/>
      <c r="F17" s="8"/>
      <c r="G17" s="8"/>
      <c r="H17" s="8"/>
      <c r="I17" s="8"/>
      <c r="J17" s="8"/>
      <c r="L17" s="23"/>
      <c r="M17" s="23"/>
      <c r="N17" s="23"/>
      <c r="O17" s="23"/>
    </row>
    <row r="18" spans="1:15" x14ac:dyDescent="0.35">
      <c r="A18" s="15" t="s">
        <v>28</v>
      </c>
      <c r="B18" s="16"/>
      <c r="C18" s="21" t="s">
        <v>27</v>
      </c>
      <c r="D18" s="22">
        <v>0</v>
      </c>
      <c r="E18" s="8"/>
      <c r="F18" s="8"/>
      <c r="G18" s="8"/>
      <c r="H18" s="8"/>
      <c r="I18" s="8"/>
      <c r="J18" s="8"/>
      <c r="L18" s="23"/>
      <c r="M18" s="23"/>
      <c r="N18" s="23"/>
      <c r="O18" s="23"/>
    </row>
    <row r="19" spans="1:15" x14ac:dyDescent="0.35">
      <c r="A19" s="11" t="s">
        <v>29</v>
      </c>
      <c r="B19" s="16">
        <f>'[1]End Inv.'!C67</f>
        <v>0</v>
      </c>
      <c r="C19" s="21" t="s">
        <v>30</v>
      </c>
      <c r="D19" s="22">
        <v>0</v>
      </c>
      <c r="E19" s="8"/>
      <c r="F19" s="8"/>
      <c r="G19" s="8"/>
      <c r="H19" s="8"/>
      <c r="I19" s="8"/>
      <c r="J19" s="8"/>
    </row>
    <row r="20" spans="1:15" x14ac:dyDescent="0.35">
      <c r="A20" s="20"/>
      <c r="B20" s="6"/>
      <c r="C20" s="21" t="s">
        <v>31</v>
      </c>
      <c r="D20" s="22">
        <v>0</v>
      </c>
      <c r="E20" s="8"/>
      <c r="F20" s="8"/>
      <c r="G20" s="8"/>
      <c r="H20" s="8"/>
      <c r="I20" s="8"/>
      <c r="J20" s="8"/>
    </row>
    <row r="21" spans="1:15" x14ac:dyDescent="0.35">
      <c r="A21" s="11" t="s">
        <v>32</v>
      </c>
      <c r="B21" s="12">
        <f>'[1]End Inv.'!C74</f>
        <v>0</v>
      </c>
      <c r="C21" s="21" t="s">
        <v>33</v>
      </c>
      <c r="D21" s="22">
        <v>0</v>
      </c>
      <c r="E21" s="8"/>
      <c r="F21" s="8"/>
      <c r="G21" s="8"/>
      <c r="H21" s="8"/>
      <c r="I21" s="8"/>
      <c r="J21" s="8"/>
    </row>
    <row r="22" spans="1:15" x14ac:dyDescent="0.35">
      <c r="A22" s="11"/>
      <c r="B22" s="6"/>
      <c r="C22" s="11"/>
      <c r="D22" s="6"/>
      <c r="E22" s="8"/>
      <c r="F22" s="8"/>
      <c r="G22" s="8"/>
      <c r="H22" s="8"/>
      <c r="I22" s="8"/>
      <c r="J22" s="8"/>
    </row>
    <row r="23" spans="1:15" x14ac:dyDescent="0.35">
      <c r="A23" s="24" t="s">
        <v>34</v>
      </c>
      <c r="B23" s="25">
        <f>SUM(B9:B22)</f>
        <v>13800</v>
      </c>
      <c r="C23" s="24" t="s">
        <v>35</v>
      </c>
      <c r="D23" s="25">
        <f>SUM(D9:D22)</f>
        <v>0</v>
      </c>
    </row>
    <row r="24" spans="1:15" ht="9" customHeight="1" x14ac:dyDescent="0.35">
      <c r="A24" s="86"/>
      <c r="B24" s="87"/>
      <c r="C24" s="87"/>
      <c r="D24" s="88"/>
    </row>
    <row r="25" spans="1:15" x14ac:dyDescent="0.35">
      <c r="A25" s="24" t="s">
        <v>36</v>
      </c>
      <c r="B25" s="14"/>
      <c r="C25" s="24" t="s">
        <v>37</v>
      </c>
      <c r="D25" s="14"/>
      <c r="G25" s="26"/>
    </row>
    <row r="26" spans="1:15" x14ac:dyDescent="0.35">
      <c r="A26" s="15" t="s">
        <v>38</v>
      </c>
      <c r="B26" s="27">
        <f>'[1]End Inv.'!C83</f>
        <v>0</v>
      </c>
      <c r="C26" s="15" t="s">
        <v>39</v>
      </c>
      <c r="D26" s="28">
        <v>10000</v>
      </c>
      <c r="L26" s="29" t="s">
        <v>40</v>
      </c>
      <c r="M26" s="23"/>
      <c r="N26" s="23"/>
      <c r="O26" s="23"/>
    </row>
    <row r="27" spans="1:15" x14ac:dyDescent="0.35">
      <c r="A27" s="15" t="s">
        <v>41</v>
      </c>
      <c r="B27" s="27">
        <f>'[1]End Inv.'!C90</f>
        <v>0</v>
      </c>
      <c r="C27" s="15"/>
      <c r="D27" s="13">
        <v>0</v>
      </c>
      <c r="L27" s="29"/>
      <c r="M27" s="23"/>
      <c r="N27" s="23"/>
      <c r="O27" s="23"/>
    </row>
    <row r="28" spans="1:15" x14ac:dyDescent="0.35">
      <c r="A28" s="15" t="s">
        <v>42</v>
      </c>
      <c r="B28" s="27">
        <v>18000</v>
      </c>
      <c r="C28" s="15" t="s">
        <v>39</v>
      </c>
      <c r="D28" s="13">
        <v>0</v>
      </c>
      <c r="L28" s="23"/>
      <c r="M28" s="23"/>
      <c r="N28" s="23"/>
      <c r="O28" s="23"/>
    </row>
    <row r="29" spans="1:15" x14ac:dyDescent="0.35">
      <c r="A29" s="15" t="s">
        <v>43</v>
      </c>
      <c r="B29" s="27">
        <v>6000</v>
      </c>
      <c r="C29" s="15" t="s">
        <v>39</v>
      </c>
      <c r="D29" s="13">
        <v>0</v>
      </c>
      <c r="L29" s="23"/>
      <c r="M29" s="23"/>
      <c r="N29" s="23"/>
      <c r="O29" s="23"/>
    </row>
    <row r="30" spans="1:15" x14ac:dyDescent="0.35">
      <c r="A30" s="15" t="s">
        <v>44</v>
      </c>
      <c r="B30" s="13">
        <v>0</v>
      </c>
      <c r="C30" s="15" t="s">
        <v>39</v>
      </c>
      <c r="D30" s="13">
        <v>0</v>
      </c>
      <c r="L30" s="23"/>
      <c r="M30" s="23"/>
      <c r="N30" s="23"/>
      <c r="O30" s="23"/>
    </row>
    <row r="31" spans="1:15" x14ac:dyDescent="0.35">
      <c r="A31" s="15" t="s">
        <v>45</v>
      </c>
      <c r="B31" s="13">
        <v>0</v>
      </c>
      <c r="C31" s="15" t="s">
        <v>46</v>
      </c>
      <c r="D31" s="13">
        <v>0</v>
      </c>
      <c r="L31" s="23"/>
      <c r="M31" s="23"/>
      <c r="N31" s="23"/>
      <c r="O31" s="23"/>
    </row>
    <row r="32" spans="1:15" x14ac:dyDescent="0.35">
      <c r="A32" s="15" t="s">
        <v>47</v>
      </c>
      <c r="B32" s="13">
        <f>'[1]End Inv.'!C111</f>
        <v>0</v>
      </c>
      <c r="C32" s="15" t="s">
        <v>48</v>
      </c>
      <c r="D32" s="13">
        <v>0</v>
      </c>
    </row>
    <row r="33" spans="1:15" x14ac:dyDescent="0.35">
      <c r="A33" s="15"/>
      <c r="B33" s="14"/>
      <c r="C33" s="15"/>
      <c r="D33" s="14"/>
    </row>
    <row r="34" spans="1:15" x14ac:dyDescent="0.35">
      <c r="A34" s="24" t="s">
        <v>49</v>
      </c>
      <c r="B34" s="25">
        <f>SUM(B26:B33)</f>
        <v>24000</v>
      </c>
      <c r="C34" s="24" t="s">
        <v>50</v>
      </c>
      <c r="D34" s="25">
        <f>SUM(D26:D33)</f>
        <v>10000</v>
      </c>
    </row>
    <row r="35" spans="1:15" ht="9" customHeight="1" x14ac:dyDescent="0.35">
      <c r="A35" s="72"/>
      <c r="B35" s="73"/>
      <c r="C35" s="73"/>
      <c r="D35" s="74"/>
    </row>
    <row r="36" spans="1:15" x14ac:dyDescent="0.35">
      <c r="A36" s="24" t="s">
        <v>51</v>
      </c>
      <c r="B36" s="14"/>
      <c r="C36" s="24" t="s">
        <v>52</v>
      </c>
      <c r="D36" s="14"/>
    </row>
    <row r="37" spans="1:15" x14ac:dyDescent="0.35">
      <c r="A37" s="15" t="s">
        <v>53</v>
      </c>
      <c r="B37" s="13">
        <v>0</v>
      </c>
      <c r="C37" s="15" t="s">
        <v>54</v>
      </c>
      <c r="D37" s="13">
        <v>138589</v>
      </c>
      <c r="L37" s="29" t="s">
        <v>55</v>
      </c>
      <c r="M37" s="23"/>
      <c r="N37" s="23"/>
      <c r="O37" s="23"/>
    </row>
    <row r="38" spans="1:15" x14ac:dyDescent="0.35">
      <c r="A38" s="15" t="s">
        <v>56</v>
      </c>
      <c r="B38" s="13">
        <v>253900</v>
      </c>
      <c r="C38" s="15" t="s">
        <v>57</v>
      </c>
      <c r="D38" s="13">
        <v>16979</v>
      </c>
      <c r="L38" s="23"/>
      <c r="M38" s="23"/>
      <c r="N38" s="23"/>
      <c r="O38" s="23"/>
    </row>
    <row r="39" spans="1:15" x14ac:dyDescent="0.35">
      <c r="A39" s="15" t="s">
        <v>58</v>
      </c>
      <c r="B39" s="27">
        <v>19000</v>
      </c>
      <c r="C39" s="15" t="s">
        <v>54</v>
      </c>
      <c r="D39" s="13">
        <v>0</v>
      </c>
      <c r="L39" s="23"/>
      <c r="M39" s="23"/>
      <c r="N39" s="23"/>
      <c r="O39" s="23"/>
    </row>
    <row r="40" spans="1:15" x14ac:dyDescent="0.35">
      <c r="A40" s="15" t="s">
        <v>59</v>
      </c>
      <c r="B40" s="13">
        <f>'[1]End Inv.'!C127</f>
        <v>0</v>
      </c>
      <c r="C40" s="15" t="s">
        <v>60</v>
      </c>
      <c r="D40" s="13">
        <v>0</v>
      </c>
    </row>
    <row r="41" spans="1:15" x14ac:dyDescent="0.35">
      <c r="A41" s="15"/>
      <c r="B41" s="14"/>
      <c r="C41" s="15"/>
      <c r="D41" s="14"/>
    </row>
    <row r="42" spans="1:15" x14ac:dyDescent="0.35">
      <c r="A42" s="24" t="s">
        <v>61</v>
      </c>
      <c r="B42" s="25">
        <f>SUM(B37:B41)</f>
        <v>272900</v>
      </c>
      <c r="C42" s="24" t="s">
        <v>62</v>
      </c>
      <c r="D42" s="25">
        <f>SUM(D37:D41)</f>
        <v>155568</v>
      </c>
    </row>
    <row r="43" spans="1:15" ht="9" customHeight="1" x14ac:dyDescent="0.35">
      <c r="A43" s="89"/>
      <c r="B43" s="90"/>
      <c r="C43" s="90"/>
      <c r="D43" s="91"/>
    </row>
    <row r="44" spans="1:15" x14ac:dyDescent="0.35">
      <c r="A44" s="24" t="s">
        <v>63</v>
      </c>
      <c r="B44" s="25">
        <f>SUM(B23+B34+B42)</f>
        <v>310700</v>
      </c>
      <c r="C44" s="24" t="s">
        <v>64</v>
      </c>
      <c r="D44" s="25">
        <f>SUM(D23+D34+D42)</f>
        <v>165568</v>
      </c>
    </row>
    <row r="45" spans="1:15" ht="9" customHeight="1" x14ac:dyDescent="0.35">
      <c r="A45" s="20"/>
      <c r="B45" s="14"/>
      <c r="C45" s="20"/>
      <c r="D45" s="14"/>
    </row>
    <row r="46" spans="1:15" x14ac:dyDescent="0.35">
      <c r="A46" s="92" t="s">
        <v>65</v>
      </c>
      <c r="B46" s="93"/>
      <c r="C46" s="93"/>
      <c r="D46" s="25">
        <f>B44-D44</f>
        <v>145132</v>
      </c>
    </row>
    <row r="47" spans="1:15" ht="9" customHeight="1" x14ac:dyDescent="0.35">
      <c r="A47" s="94"/>
      <c r="B47" s="95"/>
      <c r="C47" s="95"/>
      <c r="D47" s="96"/>
    </row>
    <row r="48" spans="1:15" x14ac:dyDescent="0.35">
      <c r="A48" s="24" t="s">
        <v>66</v>
      </c>
      <c r="B48" s="14"/>
      <c r="C48" s="24" t="s">
        <v>67</v>
      </c>
      <c r="D48" s="14"/>
    </row>
    <row r="49" spans="1:4" x14ac:dyDescent="0.35">
      <c r="A49" s="15" t="s">
        <v>68</v>
      </c>
      <c r="B49" s="13">
        <v>0</v>
      </c>
      <c r="C49" s="15" t="s">
        <v>69</v>
      </c>
      <c r="D49" s="13">
        <v>9000</v>
      </c>
    </row>
    <row r="50" spans="1:4" x14ac:dyDescent="0.35">
      <c r="A50" s="15" t="s">
        <v>70</v>
      </c>
      <c r="B50" s="13">
        <v>18500</v>
      </c>
      <c r="C50" s="15" t="s">
        <v>71</v>
      </c>
      <c r="D50" s="13">
        <v>11000</v>
      </c>
    </row>
    <row r="51" spans="1:4" x14ac:dyDescent="0.35">
      <c r="A51" s="15" t="s">
        <v>72</v>
      </c>
      <c r="B51" s="13">
        <v>0</v>
      </c>
      <c r="C51" s="15" t="s">
        <v>73</v>
      </c>
      <c r="D51" s="13">
        <v>0</v>
      </c>
    </row>
    <row r="52" spans="1:4" x14ac:dyDescent="0.35">
      <c r="A52" s="15" t="s">
        <v>74</v>
      </c>
      <c r="B52" s="13">
        <v>0</v>
      </c>
      <c r="C52" s="15" t="s">
        <v>73</v>
      </c>
      <c r="D52" s="13">
        <v>0</v>
      </c>
    </row>
    <row r="53" spans="1:4" x14ac:dyDescent="0.35">
      <c r="A53" s="15"/>
      <c r="B53" s="14"/>
      <c r="C53" s="15"/>
      <c r="D53" s="14"/>
    </row>
    <row r="54" spans="1:4" x14ac:dyDescent="0.35">
      <c r="A54" s="24" t="s">
        <v>75</v>
      </c>
      <c r="B54" s="25">
        <f>SUM(B49:B53)</f>
        <v>18500</v>
      </c>
      <c r="C54" s="24" t="s">
        <v>76</v>
      </c>
      <c r="D54" s="25">
        <f>SUM(D49:D53)</f>
        <v>20000</v>
      </c>
    </row>
    <row r="55" spans="1:4" ht="6.65" customHeight="1" x14ac:dyDescent="0.35">
      <c r="A55" s="20"/>
      <c r="B55" s="14"/>
      <c r="C55" s="20"/>
      <c r="D55" s="14"/>
    </row>
    <row r="56" spans="1:4" x14ac:dyDescent="0.35">
      <c r="A56" s="24" t="s">
        <v>77</v>
      </c>
      <c r="B56" s="25">
        <f>SUM(B44+B54)</f>
        <v>329200</v>
      </c>
      <c r="C56" s="24" t="s">
        <v>78</v>
      </c>
      <c r="D56" s="25">
        <f>SUM(D44+D54)</f>
        <v>185568</v>
      </c>
    </row>
    <row r="57" spans="1:4" ht="9" customHeight="1" x14ac:dyDescent="0.35">
      <c r="A57" s="86"/>
      <c r="B57" s="87"/>
      <c r="C57" s="87"/>
      <c r="D57" s="88"/>
    </row>
    <row r="58" spans="1:4" x14ac:dyDescent="0.35">
      <c r="A58" s="92" t="s">
        <v>79</v>
      </c>
      <c r="B58" s="92"/>
      <c r="C58" s="92"/>
      <c r="D58" s="25">
        <f>B56-D56</f>
        <v>143632</v>
      </c>
    </row>
    <row r="59" spans="1:4" x14ac:dyDescent="0.35">
      <c r="B59" s="30"/>
    </row>
    <row r="60" spans="1:4" x14ac:dyDescent="0.35">
      <c r="B60" s="30"/>
    </row>
    <row r="61" spans="1:4" x14ac:dyDescent="0.35">
      <c r="B61" s="30"/>
    </row>
    <row r="62" spans="1:4" x14ac:dyDescent="0.35">
      <c r="B62" s="30"/>
    </row>
    <row r="63" spans="1:4" x14ac:dyDescent="0.35">
      <c r="B63" s="30"/>
    </row>
    <row r="64" spans="1:4" x14ac:dyDescent="0.35">
      <c r="B64" s="30"/>
    </row>
    <row r="65" spans="2:2" x14ac:dyDescent="0.35">
      <c r="B65" s="30"/>
    </row>
  </sheetData>
  <protectedRanges>
    <protectedRange sqref="A2:D4" name="Titles"/>
    <protectedRange sqref="B26:B32 D26:D32 D9:D12 B9:B21 B37:B40 D37:D40 D14:D21" name="Data"/>
    <protectedRange sqref="A9:A10 A20:A21 C14:C21 A27:A32 C26:C32 A37:A40 C37:C40" name="Line Titles"/>
    <protectedRange sqref="B49:B52 D49:D52" name="Data_1"/>
    <protectedRange sqref="C49:C52 A49:A52" name="Line Titles_1"/>
    <protectedRange sqref="B13 D13" name="Data_2"/>
    <protectedRange sqref="C13" name="Line Titles_2"/>
    <protectedRange sqref="L15:L18 L26:O31 L37:L39 N15:O18 N37:O39" name="Loan Info"/>
    <protectedRange sqref="M15:M18 M26:M31 M37:M39" name="Loan Info_1"/>
  </protectedRanges>
  <mergeCells count="17">
    <mergeCell ref="A43:D43"/>
    <mergeCell ref="A46:C46"/>
    <mergeCell ref="A47:D47"/>
    <mergeCell ref="A57:D57"/>
    <mergeCell ref="A58:C58"/>
    <mergeCell ref="L8:L9"/>
    <mergeCell ref="M8:M9"/>
    <mergeCell ref="N8:N9"/>
    <mergeCell ref="O8:O9"/>
    <mergeCell ref="A24:D24"/>
    <mergeCell ref="A35:D35"/>
    <mergeCell ref="A1:D1"/>
    <mergeCell ref="A2:D2"/>
    <mergeCell ref="B3:D3"/>
    <mergeCell ref="B4:D4"/>
    <mergeCell ref="A5:D5"/>
    <mergeCell ref="A7:D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00"/>
  <sheetViews>
    <sheetView tabSelected="1" zoomScale="120" zoomScaleNormal="120" workbookViewId="0">
      <selection sqref="A1:C1"/>
    </sheetView>
  </sheetViews>
  <sheetFormatPr defaultColWidth="8.81640625" defaultRowHeight="14.5" x14ac:dyDescent="0.35"/>
  <cols>
    <col min="1" max="1" width="37.453125" style="2" customWidth="1"/>
    <col min="2" max="3" width="14.26953125" style="2" customWidth="1"/>
    <col min="4" max="252" width="8.81640625" style="2"/>
    <col min="253" max="253" width="37.453125" style="2" customWidth="1"/>
    <col min="254" max="259" width="14.26953125" style="2" customWidth="1"/>
    <col min="260" max="508" width="8.81640625" style="2"/>
    <col min="509" max="509" width="37.453125" style="2" customWidth="1"/>
    <col min="510" max="515" width="14.26953125" style="2" customWidth="1"/>
    <col min="516" max="764" width="8.81640625" style="2"/>
    <col min="765" max="765" width="37.453125" style="2" customWidth="1"/>
    <col min="766" max="771" width="14.26953125" style="2" customWidth="1"/>
    <col min="772" max="1020" width="8.81640625" style="2"/>
    <col min="1021" max="1021" width="37.453125" style="2" customWidth="1"/>
    <col min="1022" max="1027" width="14.26953125" style="2" customWidth="1"/>
    <col min="1028" max="1276" width="8.81640625" style="2"/>
    <col min="1277" max="1277" width="37.453125" style="2" customWidth="1"/>
    <col min="1278" max="1283" width="14.26953125" style="2" customWidth="1"/>
    <col min="1284" max="1532" width="8.81640625" style="2"/>
    <col min="1533" max="1533" width="37.453125" style="2" customWidth="1"/>
    <col min="1534" max="1539" width="14.26953125" style="2" customWidth="1"/>
    <col min="1540" max="1788" width="8.81640625" style="2"/>
    <col min="1789" max="1789" width="37.453125" style="2" customWidth="1"/>
    <col min="1790" max="1795" width="14.26953125" style="2" customWidth="1"/>
    <col min="1796" max="2044" width="8.81640625" style="2"/>
    <col min="2045" max="2045" width="37.453125" style="2" customWidth="1"/>
    <col min="2046" max="2051" width="14.26953125" style="2" customWidth="1"/>
    <col min="2052" max="2300" width="8.81640625" style="2"/>
    <col min="2301" max="2301" width="37.453125" style="2" customWidth="1"/>
    <col min="2302" max="2307" width="14.26953125" style="2" customWidth="1"/>
    <col min="2308" max="2556" width="8.81640625" style="2"/>
    <col min="2557" max="2557" width="37.453125" style="2" customWidth="1"/>
    <col min="2558" max="2563" width="14.26953125" style="2" customWidth="1"/>
    <col min="2564" max="2812" width="8.81640625" style="2"/>
    <col min="2813" max="2813" width="37.453125" style="2" customWidth="1"/>
    <col min="2814" max="2819" width="14.26953125" style="2" customWidth="1"/>
    <col min="2820" max="3068" width="8.81640625" style="2"/>
    <col min="3069" max="3069" width="37.453125" style="2" customWidth="1"/>
    <col min="3070" max="3075" width="14.26953125" style="2" customWidth="1"/>
    <col min="3076" max="3324" width="8.81640625" style="2"/>
    <col min="3325" max="3325" width="37.453125" style="2" customWidth="1"/>
    <col min="3326" max="3331" width="14.26953125" style="2" customWidth="1"/>
    <col min="3332" max="3580" width="8.81640625" style="2"/>
    <col min="3581" max="3581" width="37.453125" style="2" customWidth="1"/>
    <col min="3582" max="3587" width="14.26953125" style="2" customWidth="1"/>
    <col min="3588" max="3836" width="8.81640625" style="2"/>
    <col min="3837" max="3837" width="37.453125" style="2" customWidth="1"/>
    <col min="3838" max="3843" width="14.26953125" style="2" customWidth="1"/>
    <col min="3844" max="4092" width="8.81640625" style="2"/>
    <col min="4093" max="4093" width="37.453125" style="2" customWidth="1"/>
    <col min="4094" max="4099" width="14.26953125" style="2" customWidth="1"/>
    <col min="4100" max="4348" width="8.81640625" style="2"/>
    <col min="4349" max="4349" width="37.453125" style="2" customWidth="1"/>
    <col min="4350" max="4355" width="14.26953125" style="2" customWidth="1"/>
    <col min="4356" max="4604" width="8.81640625" style="2"/>
    <col min="4605" max="4605" width="37.453125" style="2" customWidth="1"/>
    <col min="4606" max="4611" width="14.26953125" style="2" customWidth="1"/>
    <col min="4612" max="4860" width="8.81640625" style="2"/>
    <col min="4861" max="4861" width="37.453125" style="2" customWidth="1"/>
    <col min="4862" max="4867" width="14.26953125" style="2" customWidth="1"/>
    <col min="4868" max="5116" width="8.81640625" style="2"/>
    <col min="5117" max="5117" width="37.453125" style="2" customWidth="1"/>
    <col min="5118" max="5123" width="14.26953125" style="2" customWidth="1"/>
    <col min="5124" max="5372" width="8.81640625" style="2"/>
    <col min="5373" max="5373" width="37.453125" style="2" customWidth="1"/>
    <col min="5374" max="5379" width="14.26953125" style="2" customWidth="1"/>
    <col min="5380" max="5628" width="8.81640625" style="2"/>
    <col min="5629" max="5629" width="37.453125" style="2" customWidth="1"/>
    <col min="5630" max="5635" width="14.26953125" style="2" customWidth="1"/>
    <col min="5636" max="5884" width="8.81640625" style="2"/>
    <col min="5885" max="5885" width="37.453125" style="2" customWidth="1"/>
    <col min="5886" max="5891" width="14.26953125" style="2" customWidth="1"/>
    <col min="5892" max="6140" width="8.81640625" style="2"/>
    <col min="6141" max="6141" width="37.453125" style="2" customWidth="1"/>
    <col min="6142" max="6147" width="14.26953125" style="2" customWidth="1"/>
    <col min="6148" max="6396" width="8.81640625" style="2"/>
    <col min="6397" max="6397" width="37.453125" style="2" customWidth="1"/>
    <col min="6398" max="6403" width="14.26953125" style="2" customWidth="1"/>
    <col min="6404" max="6652" width="8.81640625" style="2"/>
    <col min="6653" max="6653" width="37.453125" style="2" customWidth="1"/>
    <col min="6654" max="6659" width="14.26953125" style="2" customWidth="1"/>
    <col min="6660" max="6908" width="8.81640625" style="2"/>
    <col min="6909" max="6909" width="37.453125" style="2" customWidth="1"/>
    <col min="6910" max="6915" width="14.26953125" style="2" customWidth="1"/>
    <col min="6916" max="7164" width="8.81640625" style="2"/>
    <col min="7165" max="7165" width="37.453125" style="2" customWidth="1"/>
    <col min="7166" max="7171" width="14.26953125" style="2" customWidth="1"/>
    <col min="7172" max="7420" width="8.81640625" style="2"/>
    <col min="7421" max="7421" width="37.453125" style="2" customWidth="1"/>
    <col min="7422" max="7427" width="14.26953125" style="2" customWidth="1"/>
    <col min="7428" max="7676" width="8.81640625" style="2"/>
    <col min="7677" max="7677" width="37.453125" style="2" customWidth="1"/>
    <col min="7678" max="7683" width="14.26953125" style="2" customWidth="1"/>
    <col min="7684" max="7932" width="8.81640625" style="2"/>
    <col min="7933" max="7933" width="37.453125" style="2" customWidth="1"/>
    <col min="7934" max="7939" width="14.26953125" style="2" customWidth="1"/>
    <col min="7940" max="8188" width="8.81640625" style="2"/>
    <col min="8189" max="8189" width="37.453125" style="2" customWidth="1"/>
    <col min="8190" max="8195" width="14.26953125" style="2" customWidth="1"/>
    <col min="8196" max="8444" width="8.81640625" style="2"/>
    <col min="8445" max="8445" width="37.453125" style="2" customWidth="1"/>
    <col min="8446" max="8451" width="14.26953125" style="2" customWidth="1"/>
    <col min="8452" max="8700" width="8.81640625" style="2"/>
    <col min="8701" max="8701" width="37.453125" style="2" customWidth="1"/>
    <col min="8702" max="8707" width="14.26953125" style="2" customWidth="1"/>
    <col min="8708" max="8956" width="8.81640625" style="2"/>
    <col min="8957" max="8957" width="37.453125" style="2" customWidth="1"/>
    <col min="8958" max="8963" width="14.26953125" style="2" customWidth="1"/>
    <col min="8964" max="9212" width="8.81640625" style="2"/>
    <col min="9213" max="9213" width="37.453125" style="2" customWidth="1"/>
    <col min="9214" max="9219" width="14.26953125" style="2" customWidth="1"/>
    <col min="9220" max="9468" width="8.81640625" style="2"/>
    <col min="9469" max="9469" width="37.453125" style="2" customWidth="1"/>
    <col min="9470" max="9475" width="14.26953125" style="2" customWidth="1"/>
    <col min="9476" max="9724" width="8.81640625" style="2"/>
    <col min="9725" max="9725" width="37.453125" style="2" customWidth="1"/>
    <col min="9726" max="9731" width="14.26953125" style="2" customWidth="1"/>
    <col min="9732" max="9980" width="8.81640625" style="2"/>
    <col min="9981" max="9981" width="37.453125" style="2" customWidth="1"/>
    <col min="9982" max="9987" width="14.26953125" style="2" customWidth="1"/>
    <col min="9988" max="10236" width="8.81640625" style="2"/>
    <col min="10237" max="10237" width="37.453125" style="2" customWidth="1"/>
    <col min="10238" max="10243" width="14.26953125" style="2" customWidth="1"/>
    <col min="10244" max="10492" width="8.81640625" style="2"/>
    <col min="10493" max="10493" width="37.453125" style="2" customWidth="1"/>
    <col min="10494" max="10499" width="14.26953125" style="2" customWidth="1"/>
    <col min="10500" max="10748" width="8.81640625" style="2"/>
    <col min="10749" max="10749" width="37.453125" style="2" customWidth="1"/>
    <col min="10750" max="10755" width="14.26953125" style="2" customWidth="1"/>
    <col min="10756" max="11004" width="8.81640625" style="2"/>
    <col min="11005" max="11005" width="37.453125" style="2" customWidth="1"/>
    <col min="11006" max="11011" width="14.26953125" style="2" customWidth="1"/>
    <col min="11012" max="11260" width="8.81640625" style="2"/>
    <col min="11261" max="11261" width="37.453125" style="2" customWidth="1"/>
    <col min="11262" max="11267" width="14.26953125" style="2" customWidth="1"/>
    <col min="11268" max="11516" width="8.81640625" style="2"/>
    <col min="11517" max="11517" width="37.453125" style="2" customWidth="1"/>
    <col min="11518" max="11523" width="14.26953125" style="2" customWidth="1"/>
    <col min="11524" max="11772" width="8.81640625" style="2"/>
    <col min="11773" max="11773" width="37.453125" style="2" customWidth="1"/>
    <col min="11774" max="11779" width="14.26953125" style="2" customWidth="1"/>
    <col min="11780" max="12028" width="8.81640625" style="2"/>
    <col min="12029" max="12029" width="37.453125" style="2" customWidth="1"/>
    <col min="12030" max="12035" width="14.26953125" style="2" customWidth="1"/>
    <col min="12036" max="12284" width="8.81640625" style="2"/>
    <col min="12285" max="12285" width="37.453125" style="2" customWidth="1"/>
    <col min="12286" max="12291" width="14.26953125" style="2" customWidth="1"/>
    <col min="12292" max="12540" width="8.81640625" style="2"/>
    <col min="12541" max="12541" width="37.453125" style="2" customWidth="1"/>
    <col min="12542" max="12547" width="14.26953125" style="2" customWidth="1"/>
    <col min="12548" max="12796" width="8.81640625" style="2"/>
    <col min="12797" max="12797" width="37.453125" style="2" customWidth="1"/>
    <col min="12798" max="12803" width="14.26953125" style="2" customWidth="1"/>
    <col min="12804" max="13052" width="8.81640625" style="2"/>
    <col min="13053" max="13053" width="37.453125" style="2" customWidth="1"/>
    <col min="13054" max="13059" width="14.26953125" style="2" customWidth="1"/>
    <col min="13060" max="13308" width="8.81640625" style="2"/>
    <col min="13309" max="13309" width="37.453125" style="2" customWidth="1"/>
    <col min="13310" max="13315" width="14.26953125" style="2" customWidth="1"/>
    <col min="13316" max="13564" width="8.81640625" style="2"/>
    <col min="13565" max="13565" width="37.453125" style="2" customWidth="1"/>
    <col min="13566" max="13571" width="14.26953125" style="2" customWidth="1"/>
    <col min="13572" max="13820" width="8.81640625" style="2"/>
    <col min="13821" max="13821" width="37.453125" style="2" customWidth="1"/>
    <col min="13822" max="13827" width="14.26953125" style="2" customWidth="1"/>
    <col min="13828" max="14076" width="8.81640625" style="2"/>
    <col min="14077" max="14077" width="37.453125" style="2" customWidth="1"/>
    <col min="14078" max="14083" width="14.26953125" style="2" customWidth="1"/>
    <col min="14084" max="14332" width="8.81640625" style="2"/>
    <col min="14333" max="14333" width="37.453125" style="2" customWidth="1"/>
    <col min="14334" max="14339" width="14.26953125" style="2" customWidth="1"/>
    <col min="14340" max="14588" width="8.81640625" style="2"/>
    <col min="14589" max="14589" width="37.453125" style="2" customWidth="1"/>
    <col min="14590" max="14595" width="14.26953125" style="2" customWidth="1"/>
    <col min="14596" max="14844" width="8.81640625" style="2"/>
    <col min="14845" max="14845" width="37.453125" style="2" customWidth="1"/>
    <col min="14846" max="14851" width="14.26953125" style="2" customWidth="1"/>
    <col min="14852" max="15100" width="8.81640625" style="2"/>
    <col min="15101" max="15101" width="37.453125" style="2" customWidth="1"/>
    <col min="15102" max="15107" width="14.26953125" style="2" customWidth="1"/>
    <col min="15108" max="15356" width="8.81640625" style="2"/>
    <col min="15357" max="15357" width="37.453125" style="2" customWidth="1"/>
    <col min="15358" max="15363" width="14.26953125" style="2" customWidth="1"/>
    <col min="15364" max="15612" width="8.81640625" style="2"/>
    <col min="15613" max="15613" width="37.453125" style="2" customWidth="1"/>
    <col min="15614" max="15619" width="14.26953125" style="2" customWidth="1"/>
    <col min="15620" max="15868" width="8.81640625" style="2"/>
    <col min="15869" max="15869" width="37.453125" style="2" customWidth="1"/>
    <col min="15870" max="15875" width="14.26953125" style="2" customWidth="1"/>
    <col min="15876" max="16124" width="8.81640625" style="2"/>
    <col min="16125" max="16125" width="37.453125" style="2" customWidth="1"/>
    <col min="16126" max="16131" width="14.26953125" style="2" customWidth="1"/>
    <col min="16132" max="16384" width="8.81640625" style="2"/>
  </cols>
  <sheetData>
    <row r="1" spans="1:3" ht="23.25" customHeight="1" x14ac:dyDescent="0.35">
      <c r="A1" s="98" t="s">
        <v>0</v>
      </c>
      <c r="B1" s="98"/>
      <c r="C1" s="98"/>
    </row>
    <row r="2" spans="1:3" ht="14.25" customHeight="1" x14ac:dyDescent="0.35">
      <c r="A2" s="99" t="s">
        <v>81</v>
      </c>
      <c r="B2" s="99"/>
      <c r="C2" s="99"/>
    </row>
    <row r="3" spans="1:3" ht="19.75" customHeight="1" x14ac:dyDescent="0.35">
      <c r="A3" s="32" t="s">
        <v>82</v>
      </c>
      <c r="B3" s="100" t="s">
        <v>107</v>
      </c>
      <c r="C3" s="100"/>
    </row>
    <row r="4" spans="1:3" ht="19.75" customHeight="1" x14ac:dyDescent="0.35">
      <c r="A4" s="32" t="s">
        <v>83</v>
      </c>
      <c r="B4" s="100">
        <v>2017</v>
      </c>
      <c r="C4" s="100"/>
    </row>
    <row r="5" spans="1:3" ht="13" customHeight="1" x14ac:dyDescent="0.35">
      <c r="A5" s="33"/>
      <c r="B5" s="34" t="s">
        <v>84</v>
      </c>
      <c r="C5" s="34" t="s">
        <v>84</v>
      </c>
    </row>
    <row r="6" spans="1:3" ht="13" customHeight="1" x14ac:dyDescent="0.35">
      <c r="A6" s="36"/>
      <c r="B6" s="36">
        <v>2015</v>
      </c>
      <c r="C6" s="37" t="s">
        <v>85</v>
      </c>
    </row>
    <row r="7" spans="1:3" x14ac:dyDescent="0.35">
      <c r="A7" s="36" t="s">
        <v>86</v>
      </c>
      <c r="B7" s="38"/>
      <c r="C7" s="39"/>
    </row>
    <row r="8" spans="1:3" s="42" customFormat="1" ht="11.5" x14ac:dyDescent="0.25">
      <c r="A8" s="41" t="s">
        <v>87</v>
      </c>
      <c r="B8" s="40"/>
      <c r="C8" s="40"/>
    </row>
    <row r="9" spans="1:3" s="42" customFormat="1" ht="13" customHeight="1" x14ac:dyDescent="0.25">
      <c r="A9" s="18" t="str">
        <f>'[1]Income Stmt'!A9</f>
        <v>Bedding plants</v>
      </c>
      <c r="B9" s="43">
        <v>7400</v>
      </c>
      <c r="C9" s="43">
        <v>0</v>
      </c>
    </row>
    <row r="10" spans="1:3" s="42" customFormat="1" ht="13" customHeight="1" x14ac:dyDescent="0.25">
      <c r="A10" s="18" t="str">
        <f>'[1]Income Stmt'!A10</f>
        <v>Vegetables</v>
      </c>
      <c r="B10" s="43">
        <v>64000</v>
      </c>
      <c r="C10" s="43">
        <v>0</v>
      </c>
    </row>
    <row r="11" spans="1:3" ht="13" customHeight="1" x14ac:dyDescent="0.35">
      <c r="A11" s="18" t="str">
        <f>'[1]Income Stmt'!A16</f>
        <v>CSA shares</v>
      </c>
      <c r="B11" s="43">
        <v>29000</v>
      </c>
      <c r="C11" s="43">
        <v>0</v>
      </c>
    </row>
    <row r="12" spans="1:3" s="42" customFormat="1" ht="13" customHeight="1" x14ac:dyDescent="0.25">
      <c r="A12" s="18" t="str">
        <f>'[1]Income Stmt'!A21</f>
        <v>Other:</v>
      </c>
      <c r="B12" s="43">
        <v>0</v>
      </c>
      <c r="C12" s="43">
        <v>0</v>
      </c>
    </row>
    <row r="13" spans="1:3" s="42" customFormat="1" ht="11.5" x14ac:dyDescent="0.25">
      <c r="A13" s="18"/>
      <c r="B13" s="40"/>
      <c r="C13" s="40"/>
    </row>
    <row r="14" spans="1:3" s="42" customFormat="1" ht="13" x14ac:dyDescent="0.3">
      <c r="A14" s="45" t="s">
        <v>88</v>
      </c>
      <c r="B14" s="46">
        <f>SUM(B8:B13)</f>
        <v>100400</v>
      </c>
      <c r="C14" s="46">
        <f>SUM(C8:C13)</f>
        <v>0</v>
      </c>
    </row>
    <row r="15" spans="1:3" s="42" customFormat="1" ht="12.5" x14ac:dyDescent="0.25">
      <c r="A15" s="47"/>
      <c r="B15" s="48"/>
      <c r="C15" s="48"/>
    </row>
    <row r="16" spans="1:3" s="42" customFormat="1" ht="13" x14ac:dyDescent="0.3">
      <c r="A16" s="35" t="s">
        <v>89</v>
      </c>
      <c r="B16" s="49"/>
      <c r="C16" s="49"/>
    </row>
    <row r="17" spans="1:4" s="42" customFormat="1" ht="11.5" x14ac:dyDescent="0.25">
      <c r="A17" s="41" t="s">
        <v>90</v>
      </c>
      <c r="B17" s="49"/>
      <c r="C17" s="49"/>
    </row>
    <row r="18" spans="1:4" s="42" customFormat="1" ht="13" customHeight="1" x14ac:dyDescent="0.25">
      <c r="A18" s="18" t="str">
        <f>'[1]Income Stmt'!A34</f>
        <v xml:space="preserve">    Advertising, web site, internet expense</v>
      </c>
      <c r="B18" s="50">
        <v>700</v>
      </c>
      <c r="C18" s="50">
        <v>0</v>
      </c>
      <c r="D18" s="71">
        <f>B18/$B$14</f>
        <v>6.9721115537848604E-3</v>
      </c>
    </row>
    <row r="19" spans="1:4" s="42" customFormat="1" ht="13" customHeight="1" x14ac:dyDescent="0.25">
      <c r="A19" s="18" t="str">
        <f>'[1]Income Stmt'!A35</f>
        <v xml:space="preserve">    Bedding</v>
      </c>
      <c r="B19" s="50">
        <v>0</v>
      </c>
      <c r="C19" s="50">
        <v>0</v>
      </c>
      <c r="D19" s="71">
        <f t="shared" ref="D19:D56" si="0">B19/$B$14</f>
        <v>0</v>
      </c>
    </row>
    <row r="20" spans="1:4" s="42" customFormat="1" ht="13" customHeight="1" x14ac:dyDescent="0.25">
      <c r="A20" s="18" t="str">
        <f>'[1]Income Stmt'!A36</f>
        <v xml:space="preserve">    Breeding</v>
      </c>
      <c r="B20" s="50">
        <v>0</v>
      </c>
      <c r="C20" s="50">
        <v>0</v>
      </c>
      <c r="D20" s="71">
        <f t="shared" si="0"/>
        <v>0</v>
      </c>
    </row>
    <row r="21" spans="1:4" s="42" customFormat="1" ht="13" customHeight="1" x14ac:dyDescent="0.25">
      <c r="A21" s="18" t="str">
        <f>'[1]Income Stmt'!A37</f>
        <v xml:space="preserve">    Custom hire</v>
      </c>
      <c r="B21" s="50">
        <v>2000</v>
      </c>
      <c r="C21" s="50">
        <v>0</v>
      </c>
      <c r="D21" s="71">
        <f t="shared" si="0"/>
        <v>1.9920318725099601E-2</v>
      </c>
    </row>
    <row r="22" spans="1:4" s="51" customFormat="1" ht="13" customHeight="1" x14ac:dyDescent="0.25">
      <c r="A22" s="18" t="str">
        <f>'[1]Income Stmt'!A41</f>
        <v xml:space="preserve">    Fertilizer</v>
      </c>
      <c r="B22" s="50">
        <v>6500</v>
      </c>
      <c r="C22" s="50">
        <v>0</v>
      </c>
      <c r="D22" s="71">
        <f t="shared" si="0"/>
        <v>6.4741035856573703E-2</v>
      </c>
    </row>
    <row r="23" spans="1:4" s="42" customFormat="1" ht="13" customHeight="1" x14ac:dyDescent="0.25">
      <c r="A23" s="18" t="str">
        <f>'[1]Income Stmt'!A42</f>
        <v xml:space="preserve">    Fuel and oil</v>
      </c>
      <c r="B23" s="50">
        <v>1000</v>
      </c>
      <c r="C23" s="50">
        <v>0</v>
      </c>
      <c r="D23" s="71">
        <f t="shared" si="0"/>
        <v>9.9601593625498006E-3</v>
      </c>
    </row>
    <row r="24" spans="1:4" s="42" customFormat="1" ht="13" customHeight="1" x14ac:dyDescent="0.25">
      <c r="A24" s="18" t="str">
        <f>'[1]Income Stmt'!A43</f>
        <v xml:space="preserve">    Greenhouse supplies</v>
      </c>
      <c r="B24" s="50">
        <v>2600</v>
      </c>
      <c r="C24" s="50">
        <v>0</v>
      </c>
      <c r="D24" s="71">
        <f t="shared" si="0"/>
        <v>2.5896414342629483E-2</v>
      </c>
    </row>
    <row r="25" spans="1:4" s="42" customFormat="1" ht="13" customHeight="1" x14ac:dyDescent="0.25">
      <c r="A25" s="18" t="str">
        <f>'[1]Income Stmt'!A44</f>
        <v xml:space="preserve">    Labor hired/payroll</v>
      </c>
      <c r="B25" s="50">
        <v>18000</v>
      </c>
      <c r="C25" s="50">
        <v>0</v>
      </c>
      <c r="D25" s="71">
        <f t="shared" si="0"/>
        <v>0.17928286852589642</v>
      </c>
    </row>
    <row r="26" spans="1:4" s="42" customFormat="1" ht="13" customHeight="1" x14ac:dyDescent="0.25">
      <c r="A26" s="18" t="str">
        <f>'[1]Income Stmt'!A45</f>
        <v xml:space="preserve">    Market livestock purchased for resale</v>
      </c>
      <c r="B26" s="50">
        <v>0</v>
      </c>
      <c r="C26" s="50">
        <v>0</v>
      </c>
      <c r="D26" s="71">
        <f t="shared" si="0"/>
        <v>0</v>
      </c>
    </row>
    <row r="27" spans="1:4" s="42" customFormat="1" ht="13" customHeight="1" x14ac:dyDescent="0.25">
      <c r="A27" s="18" t="str">
        <f>'[1]Income Stmt'!A47</f>
        <v xml:space="preserve">    Packaging and labels</v>
      </c>
      <c r="B27" s="50">
        <v>850</v>
      </c>
      <c r="C27" s="50">
        <v>0</v>
      </c>
      <c r="D27" s="71">
        <f t="shared" si="0"/>
        <v>8.4661354581673301E-3</v>
      </c>
    </row>
    <row r="28" spans="1:4" s="42" customFormat="1" ht="13" customHeight="1" x14ac:dyDescent="0.25">
      <c r="A28" s="18" t="str">
        <f>'[1]Income Stmt'!A49</f>
        <v xml:space="preserve">    Professional services &amp; fees</v>
      </c>
      <c r="B28" s="50">
        <v>600</v>
      </c>
      <c r="C28" s="50">
        <v>0</v>
      </c>
      <c r="D28" s="71">
        <f t="shared" si="0"/>
        <v>5.9760956175298804E-3</v>
      </c>
    </row>
    <row r="29" spans="1:4" s="42" customFormat="1" ht="13" customHeight="1" x14ac:dyDescent="0.25">
      <c r="A29" s="18" t="str">
        <f>'[1]Income Stmt'!A50</f>
        <v xml:space="preserve">    Purchased products for resale</v>
      </c>
      <c r="B29" s="50">
        <v>1100</v>
      </c>
      <c r="C29" s="50">
        <v>0</v>
      </c>
      <c r="D29" s="71">
        <f t="shared" si="0"/>
        <v>1.0956175298804782E-2</v>
      </c>
    </row>
    <row r="30" spans="1:4" s="42" customFormat="1" ht="13" customHeight="1" x14ac:dyDescent="0.25">
      <c r="A30" s="18" t="str">
        <f>'[1]Income Stmt'!A51</f>
        <v xml:space="preserve">    Repairs, maintenance</v>
      </c>
      <c r="B30" s="50">
        <v>6000</v>
      </c>
      <c r="C30" s="50">
        <v>0</v>
      </c>
      <c r="D30" s="71">
        <f t="shared" si="0"/>
        <v>5.9760956175298807E-2</v>
      </c>
    </row>
    <row r="31" spans="1:4" s="42" customFormat="1" ht="13" customHeight="1" x14ac:dyDescent="0.25">
      <c r="A31" s="18" t="str">
        <f>'[1]Income Stmt'!A52</f>
        <v xml:space="preserve">    Seeds &amp; plants purchased</v>
      </c>
      <c r="B31" s="50">
        <v>1750</v>
      </c>
      <c r="C31" s="50">
        <v>0</v>
      </c>
      <c r="D31" s="71">
        <f t="shared" si="0"/>
        <v>1.743027888446215E-2</v>
      </c>
    </row>
    <row r="32" spans="1:4" s="42" customFormat="1" ht="13" customHeight="1" x14ac:dyDescent="0.25">
      <c r="A32" s="18" t="str">
        <f>'[1]Income Stmt'!A53</f>
        <v xml:space="preserve">    Supplies</v>
      </c>
      <c r="B32" s="50">
        <v>7500</v>
      </c>
      <c r="C32" s="50">
        <v>0</v>
      </c>
      <c r="D32" s="71">
        <f t="shared" si="0"/>
        <v>7.4701195219123509E-2</v>
      </c>
    </row>
    <row r="33" spans="1:4" s="42" customFormat="1" ht="13" customHeight="1" x14ac:dyDescent="0.25">
      <c r="A33" s="18" t="str">
        <f>'[1]Income Stmt'!A58</f>
        <v xml:space="preserve">    Other:</v>
      </c>
      <c r="B33" s="50">
        <v>0</v>
      </c>
      <c r="C33" s="50">
        <v>0</v>
      </c>
      <c r="D33" s="71">
        <f t="shared" si="0"/>
        <v>0</v>
      </c>
    </row>
    <row r="34" spans="1:4" s="42" customFormat="1" ht="11.5" x14ac:dyDescent="0.25">
      <c r="A34" s="41" t="s">
        <v>91</v>
      </c>
      <c r="B34" s="52">
        <f>SUM(B18:B33)</f>
        <v>48600</v>
      </c>
      <c r="C34" s="52">
        <f>SUM(C18:C33)</f>
        <v>0</v>
      </c>
      <c r="D34" s="71">
        <f t="shared" si="0"/>
        <v>0.48406374501992033</v>
      </c>
    </row>
    <row r="35" spans="1:4" s="42" customFormat="1" ht="11.5" x14ac:dyDescent="0.25">
      <c r="A35" s="18"/>
      <c r="B35" s="49"/>
      <c r="C35" s="49"/>
      <c r="D35" s="69"/>
    </row>
    <row r="36" spans="1:4" s="42" customFormat="1" ht="11.5" x14ac:dyDescent="0.25">
      <c r="A36" s="41" t="s">
        <v>92</v>
      </c>
      <c r="B36" s="49"/>
      <c r="C36" s="49"/>
      <c r="D36" s="69"/>
    </row>
    <row r="37" spans="1:4" s="42" customFormat="1" ht="13" customHeight="1" x14ac:dyDescent="0.25">
      <c r="A37" s="18" t="str">
        <f>'[1]Income Stmt'!A62</f>
        <v xml:space="preserve">    Auto &amp; truck</v>
      </c>
      <c r="B37" s="50">
        <v>800</v>
      </c>
      <c r="C37" s="50">
        <v>0</v>
      </c>
      <c r="D37" s="71">
        <f t="shared" si="0"/>
        <v>7.9681274900398405E-3</v>
      </c>
    </row>
    <row r="38" spans="1:4" s="51" customFormat="1" ht="13" customHeight="1" x14ac:dyDescent="0.25">
      <c r="A38" s="18" t="str">
        <f>'[1]Income Stmt'!A64</f>
        <v xml:space="preserve">    Insurance, farm share</v>
      </c>
      <c r="B38" s="50">
        <v>1750</v>
      </c>
      <c r="C38" s="50">
        <v>0</v>
      </c>
      <c r="D38" s="71">
        <f t="shared" si="0"/>
        <v>1.743027888446215E-2</v>
      </c>
    </row>
    <row r="39" spans="1:4" s="42" customFormat="1" ht="13" customHeight="1" x14ac:dyDescent="0.25">
      <c r="A39" s="18" t="str">
        <f>'[1]Income Stmt'!A65</f>
        <v xml:space="preserve">    Property tax, farm share</v>
      </c>
      <c r="B39" s="50">
        <v>3500</v>
      </c>
      <c r="C39" s="50">
        <v>0</v>
      </c>
      <c r="D39" s="71">
        <f t="shared" si="0"/>
        <v>3.48605577689243E-2</v>
      </c>
    </row>
    <row r="40" spans="1:4" s="53" customFormat="1" ht="13" customHeight="1" x14ac:dyDescent="0.25">
      <c r="A40" s="18" t="str">
        <f>'[1]Income Stmt'!A66</f>
        <v xml:space="preserve">    Rents paid—land, buildings</v>
      </c>
      <c r="B40" s="50">
        <v>0</v>
      </c>
      <c r="C40" s="50">
        <v>0</v>
      </c>
      <c r="D40" s="71">
        <f t="shared" si="0"/>
        <v>0</v>
      </c>
    </row>
    <row r="41" spans="1:4" s="44" customFormat="1" ht="13" customHeight="1" x14ac:dyDescent="0.3">
      <c r="A41" s="18" t="str">
        <f>'[1]Income Stmt'!A67</f>
        <v xml:space="preserve">    Rents paid—equipment, livestock</v>
      </c>
      <c r="B41" s="50">
        <v>0</v>
      </c>
      <c r="C41" s="50">
        <v>0</v>
      </c>
      <c r="D41" s="71">
        <f t="shared" si="0"/>
        <v>0</v>
      </c>
    </row>
    <row r="42" spans="1:4" s="53" customFormat="1" ht="13" customHeight="1" x14ac:dyDescent="0.25">
      <c r="A42" s="18" t="str">
        <f>'[1]Income Stmt'!A68</f>
        <v xml:space="preserve">    Utilities, farm share</v>
      </c>
      <c r="B42" s="50">
        <v>1800</v>
      </c>
      <c r="C42" s="50">
        <v>0</v>
      </c>
      <c r="D42" s="71">
        <f t="shared" si="0"/>
        <v>1.7928286852589643E-2</v>
      </c>
    </row>
    <row r="43" spans="1:4" s="44" customFormat="1" ht="13" customHeight="1" x14ac:dyDescent="0.3">
      <c r="A43" s="18" t="str">
        <f>'[1]Income Stmt'!A69</f>
        <v xml:space="preserve">    Other:</v>
      </c>
      <c r="B43" s="50">
        <v>1000</v>
      </c>
      <c r="C43" s="50">
        <v>0</v>
      </c>
      <c r="D43" s="71">
        <f t="shared" si="0"/>
        <v>9.9601593625498006E-3</v>
      </c>
    </row>
    <row r="44" spans="1:4" s="53" customFormat="1" ht="13" customHeight="1" x14ac:dyDescent="0.25">
      <c r="A44" s="54" t="s">
        <v>93</v>
      </c>
      <c r="B44" s="52">
        <f>SUM(B37:B43)</f>
        <v>8850</v>
      </c>
      <c r="C44" s="52">
        <f>SUM(C37:C43)</f>
        <v>0</v>
      </c>
      <c r="D44" s="71">
        <f t="shared" si="0"/>
        <v>8.8147410358565742E-2</v>
      </c>
    </row>
    <row r="45" spans="1:4" s="53" customFormat="1" ht="13" customHeight="1" x14ac:dyDescent="0.25">
      <c r="A45" s="54"/>
      <c r="B45" s="55"/>
      <c r="C45" s="55"/>
      <c r="D45" s="71">
        <f t="shared" si="0"/>
        <v>0</v>
      </c>
    </row>
    <row r="46" spans="1:4" s="53" customFormat="1" ht="13" customHeight="1" x14ac:dyDescent="0.3">
      <c r="A46" s="45" t="s">
        <v>94</v>
      </c>
      <c r="B46" s="56">
        <f>SUM(B44+B34)</f>
        <v>57450</v>
      </c>
      <c r="C46" s="56">
        <f>SUM(C44+C34)</f>
        <v>0</v>
      </c>
      <c r="D46" s="71">
        <f t="shared" si="0"/>
        <v>0.5722111553784861</v>
      </c>
    </row>
    <row r="47" spans="1:4" s="57" customFormat="1" ht="13" x14ac:dyDescent="0.3">
      <c r="A47" s="45"/>
      <c r="B47" s="48"/>
      <c r="C47" s="48"/>
      <c r="D47" s="71">
        <f t="shared" si="0"/>
        <v>0</v>
      </c>
    </row>
    <row r="48" spans="1:4" x14ac:dyDescent="0.35">
      <c r="A48" s="45" t="s">
        <v>95</v>
      </c>
      <c r="B48" s="56">
        <f>B14-B46</f>
        <v>42950</v>
      </c>
      <c r="C48" s="56">
        <f>C14-C46</f>
        <v>0</v>
      </c>
      <c r="D48" s="71">
        <f t="shared" si="0"/>
        <v>0.42778884462151395</v>
      </c>
    </row>
    <row r="49" spans="1:4" x14ac:dyDescent="0.35">
      <c r="A49" s="45"/>
      <c r="B49" s="48"/>
      <c r="C49" s="48"/>
      <c r="D49" s="71">
        <f t="shared" si="0"/>
        <v>0</v>
      </c>
    </row>
    <row r="50" spans="1:4" s="53" customFormat="1" ht="13" customHeight="1" x14ac:dyDescent="0.25">
      <c r="A50" s="58" t="s">
        <v>96</v>
      </c>
      <c r="B50" s="59">
        <v>0</v>
      </c>
      <c r="C50" s="59">
        <v>0</v>
      </c>
      <c r="D50" s="71">
        <f t="shared" si="0"/>
        <v>0</v>
      </c>
    </row>
    <row r="51" spans="1:4" s="53" customFormat="1" ht="13" customHeight="1" x14ac:dyDescent="0.25">
      <c r="A51" s="58" t="s">
        <v>97</v>
      </c>
      <c r="B51" s="59">
        <v>0</v>
      </c>
      <c r="C51" s="59">
        <v>0</v>
      </c>
      <c r="D51" s="71">
        <f t="shared" si="0"/>
        <v>0</v>
      </c>
    </row>
    <row r="52" spans="1:4" s="53" customFormat="1" ht="12.5" x14ac:dyDescent="0.25">
      <c r="A52" s="60" t="s">
        <v>98</v>
      </c>
      <c r="B52" s="61">
        <v>16000</v>
      </c>
      <c r="C52" s="61">
        <v>0</v>
      </c>
      <c r="D52" s="71">
        <f t="shared" si="0"/>
        <v>0.15936254980079681</v>
      </c>
    </row>
    <row r="53" spans="1:4" s="53" customFormat="1" ht="12.5" x14ac:dyDescent="0.25">
      <c r="A53" s="60" t="s">
        <v>98</v>
      </c>
      <c r="B53" s="61">
        <v>2600</v>
      </c>
      <c r="C53" s="61">
        <v>0</v>
      </c>
      <c r="D53" s="71">
        <f t="shared" si="0"/>
        <v>2.5896414342629483E-2</v>
      </c>
    </row>
    <row r="54" spans="1:4" s="53" customFormat="1" ht="12.5" x14ac:dyDescent="0.25">
      <c r="A54" s="60" t="s">
        <v>98</v>
      </c>
      <c r="B54" s="61">
        <v>0</v>
      </c>
      <c r="C54" s="61">
        <v>0</v>
      </c>
      <c r="D54" s="71">
        <f t="shared" si="0"/>
        <v>0</v>
      </c>
    </row>
    <row r="55" spans="1:4" s="53" customFormat="1" ht="12.5" x14ac:dyDescent="0.25">
      <c r="A55" s="60" t="s">
        <v>99</v>
      </c>
      <c r="B55" s="61">
        <v>20000</v>
      </c>
      <c r="C55" s="61">
        <v>0</v>
      </c>
      <c r="D55" s="71">
        <f t="shared" si="0"/>
        <v>0.19920318725099601</v>
      </c>
    </row>
    <row r="56" spans="1:4" s="53" customFormat="1" ht="12.5" x14ac:dyDescent="0.25">
      <c r="A56" s="60" t="s">
        <v>100</v>
      </c>
      <c r="B56" s="61">
        <v>4000</v>
      </c>
      <c r="C56" s="61">
        <v>0</v>
      </c>
      <c r="D56" s="71">
        <f t="shared" si="0"/>
        <v>3.9840637450199202E-2</v>
      </c>
    </row>
    <row r="57" spans="1:4" x14ac:dyDescent="0.35">
      <c r="A57" s="62"/>
      <c r="B57" s="63"/>
      <c r="C57" s="63"/>
    </row>
    <row r="58" spans="1:4" ht="26.5" x14ac:dyDescent="0.35">
      <c r="A58" s="64" t="s">
        <v>101</v>
      </c>
      <c r="B58" s="65">
        <f t="shared" ref="B58:C58" si="1">B48+SUM(B50:B51)-SUM(B52:B56)</f>
        <v>350</v>
      </c>
      <c r="C58" s="65">
        <f t="shared" si="1"/>
        <v>0</v>
      </c>
    </row>
    <row r="59" spans="1:4" x14ac:dyDescent="0.35">
      <c r="A59" s="62"/>
      <c r="B59" s="63"/>
      <c r="C59" s="63"/>
    </row>
    <row r="60" spans="1:4" s="53" customFormat="1" ht="12.5" x14ac:dyDescent="0.25">
      <c r="A60" s="60" t="s">
        <v>102</v>
      </c>
      <c r="B60" s="61">
        <v>0</v>
      </c>
      <c r="C60" s="61">
        <v>0</v>
      </c>
    </row>
    <row r="61" spans="1:4" s="53" customFormat="1" ht="12.5" x14ac:dyDescent="0.25">
      <c r="A61" s="66"/>
      <c r="B61" s="63"/>
      <c r="C61" s="63"/>
    </row>
    <row r="62" spans="1:4" s="53" customFormat="1" ht="25" x14ac:dyDescent="0.25">
      <c r="A62" s="67" t="s">
        <v>103</v>
      </c>
      <c r="B62" s="68">
        <f t="shared" ref="B62:C62" si="2">B58-B60</f>
        <v>350</v>
      </c>
      <c r="C62" s="68">
        <f t="shared" si="2"/>
        <v>0</v>
      </c>
    </row>
    <row r="63" spans="1:4" x14ac:dyDescent="0.35">
      <c r="C63" s="42"/>
    </row>
    <row r="64" spans="1:4" x14ac:dyDescent="0.35">
      <c r="A64" s="53" t="s">
        <v>104</v>
      </c>
      <c r="C64" s="42"/>
    </row>
    <row r="65" spans="1:3" x14ac:dyDescent="0.35">
      <c r="A65" s="53"/>
      <c r="C65" s="42"/>
    </row>
    <row r="66" spans="1:3" x14ac:dyDescent="0.35">
      <c r="A66" s="44" t="s">
        <v>105</v>
      </c>
      <c r="C66" s="42"/>
    </row>
    <row r="67" spans="1:3" x14ac:dyDescent="0.35">
      <c r="A67" s="97"/>
      <c r="B67" s="97"/>
      <c r="C67" s="97"/>
    </row>
    <row r="68" spans="1:3" x14ac:dyDescent="0.35">
      <c r="A68" s="97"/>
      <c r="B68" s="97"/>
      <c r="C68" s="97"/>
    </row>
    <row r="69" spans="1:3" x14ac:dyDescent="0.35">
      <c r="A69" s="97"/>
      <c r="B69" s="97"/>
      <c r="C69" s="97"/>
    </row>
    <row r="70" spans="1:3" x14ac:dyDescent="0.35">
      <c r="A70" s="97"/>
      <c r="B70" s="97"/>
      <c r="C70" s="97"/>
    </row>
    <row r="71" spans="1:3" x14ac:dyDescent="0.35">
      <c r="A71" s="97"/>
      <c r="B71" s="97"/>
      <c r="C71" s="97"/>
    </row>
    <row r="72" spans="1:3" x14ac:dyDescent="0.35">
      <c r="A72" s="97"/>
      <c r="B72" s="97"/>
      <c r="C72" s="97"/>
    </row>
    <row r="73" spans="1:3" x14ac:dyDescent="0.35">
      <c r="A73" s="97"/>
      <c r="B73" s="97"/>
      <c r="C73" s="97"/>
    </row>
    <row r="74" spans="1:3" x14ac:dyDescent="0.35">
      <c r="A74" s="97"/>
      <c r="B74" s="97"/>
      <c r="C74" s="97"/>
    </row>
    <row r="75" spans="1:3" x14ac:dyDescent="0.35">
      <c r="A75" s="97"/>
      <c r="B75" s="97"/>
      <c r="C75" s="97"/>
    </row>
    <row r="76" spans="1:3" x14ac:dyDescent="0.35">
      <c r="A76" s="97"/>
      <c r="B76" s="97"/>
      <c r="C76" s="97"/>
    </row>
    <row r="77" spans="1:3" x14ac:dyDescent="0.35">
      <c r="A77" s="97"/>
      <c r="B77" s="97"/>
      <c r="C77" s="97"/>
    </row>
    <row r="78" spans="1:3" x14ac:dyDescent="0.35">
      <c r="A78" s="97"/>
      <c r="B78" s="97"/>
      <c r="C78" s="97"/>
    </row>
    <row r="79" spans="1:3" x14ac:dyDescent="0.35">
      <c r="A79" s="97"/>
      <c r="B79" s="97"/>
      <c r="C79" s="97"/>
    </row>
    <row r="80" spans="1:3" x14ac:dyDescent="0.35">
      <c r="A80" s="97"/>
      <c r="B80" s="97"/>
      <c r="C80" s="97"/>
    </row>
    <row r="81" spans="1:3" x14ac:dyDescent="0.35">
      <c r="A81" s="97"/>
      <c r="B81" s="97"/>
      <c r="C81" s="97"/>
    </row>
    <row r="82" spans="1:3" x14ac:dyDescent="0.35">
      <c r="A82" s="97"/>
      <c r="B82" s="97"/>
      <c r="C82" s="97"/>
    </row>
    <row r="83" spans="1:3" x14ac:dyDescent="0.35">
      <c r="A83" s="97"/>
      <c r="B83" s="97"/>
      <c r="C83" s="97"/>
    </row>
    <row r="84" spans="1:3" x14ac:dyDescent="0.35">
      <c r="A84" s="44" t="s">
        <v>106</v>
      </c>
    </row>
    <row r="85" spans="1:3" x14ac:dyDescent="0.35">
      <c r="A85" s="97"/>
      <c r="B85" s="97"/>
      <c r="C85" s="97"/>
    </row>
    <row r="86" spans="1:3" x14ac:dyDescent="0.35">
      <c r="A86" s="97"/>
      <c r="B86" s="97"/>
      <c r="C86" s="97"/>
    </row>
    <row r="87" spans="1:3" x14ac:dyDescent="0.35">
      <c r="A87" s="97"/>
      <c r="B87" s="97"/>
      <c r="C87" s="97"/>
    </row>
    <row r="88" spans="1:3" x14ac:dyDescent="0.35">
      <c r="A88" s="97"/>
      <c r="B88" s="97"/>
      <c r="C88" s="97"/>
    </row>
    <row r="89" spans="1:3" x14ac:dyDescent="0.35">
      <c r="A89" s="97"/>
      <c r="B89" s="97"/>
      <c r="C89" s="97"/>
    </row>
    <row r="90" spans="1:3" x14ac:dyDescent="0.35">
      <c r="A90" s="97"/>
      <c r="B90" s="97"/>
      <c r="C90" s="97"/>
    </row>
    <row r="91" spans="1:3" x14ac:dyDescent="0.35">
      <c r="A91" s="97"/>
      <c r="B91" s="97"/>
      <c r="C91" s="97"/>
    </row>
    <row r="92" spans="1:3" x14ac:dyDescent="0.35">
      <c r="A92" s="97"/>
      <c r="B92" s="97"/>
      <c r="C92" s="97"/>
    </row>
    <row r="93" spans="1:3" x14ac:dyDescent="0.35">
      <c r="A93" s="97"/>
      <c r="B93" s="97"/>
      <c r="C93" s="97"/>
    </row>
    <row r="94" spans="1:3" x14ac:dyDescent="0.35">
      <c r="A94" s="97"/>
      <c r="B94" s="97"/>
      <c r="C94" s="97"/>
    </row>
    <row r="95" spans="1:3" x14ac:dyDescent="0.35">
      <c r="A95" s="97"/>
      <c r="B95" s="97"/>
      <c r="C95" s="97"/>
    </row>
    <row r="96" spans="1:3" x14ac:dyDescent="0.35">
      <c r="A96" s="97"/>
      <c r="B96" s="97"/>
      <c r="C96" s="97"/>
    </row>
    <row r="97" spans="1:3" x14ac:dyDescent="0.35">
      <c r="A97" s="97"/>
      <c r="B97" s="97"/>
      <c r="C97" s="97"/>
    </row>
    <row r="98" spans="1:3" x14ac:dyDescent="0.35">
      <c r="A98" s="97"/>
      <c r="B98" s="97"/>
      <c r="C98" s="97"/>
    </row>
    <row r="99" spans="1:3" x14ac:dyDescent="0.35">
      <c r="A99" s="97"/>
      <c r="B99" s="97"/>
      <c r="C99" s="97"/>
    </row>
    <row r="100" spans="1:3" x14ac:dyDescent="0.35">
      <c r="A100" s="97"/>
      <c r="B100" s="97"/>
      <c r="C100" s="97"/>
    </row>
  </sheetData>
  <protectedRanges>
    <protectedRange sqref="A2:C2" name="Titles"/>
    <protectedRange sqref="B50:C51 B18:C33 A70:C104 B9:C12 B37:C43" name="Data"/>
    <protectedRange sqref="A3:C4" name="Titles_1"/>
    <protectedRange sqref="B56:C56 B52:C54 B60:C60" name="Data_1"/>
    <protectedRange sqref="A66:C69" name="Assumptions"/>
  </protectedRanges>
  <mergeCells count="37">
    <mergeCell ref="A68:C68"/>
    <mergeCell ref="A1:C1"/>
    <mergeCell ref="A2:C2"/>
    <mergeCell ref="B3:C3"/>
    <mergeCell ref="B4:C4"/>
    <mergeCell ref="A67:C67"/>
    <mergeCell ref="A80:C80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93:C93"/>
    <mergeCell ref="A81:C81"/>
    <mergeCell ref="A82:C82"/>
    <mergeCell ref="A83:C83"/>
    <mergeCell ref="A85:C85"/>
    <mergeCell ref="A86:C86"/>
    <mergeCell ref="A87:C87"/>
    <mergeCell ref="A88:C88"/>
    <mergeCell ref="A89:C89"/>
    <mergeCell ref="A90:C90"/>
    <mergeCell ref="A91:C91"/>
    <mergeCell ref="A92:C92"/>
    <mergeCell ref="A100:C100"/>
    <mergeCell ref="A94:C94"/>
    <mergeCell ref="A95:C95"/>
    <mergeCell ref="A96:C96"/>
    <mergeCell ref="A97:C97"/>
    <mergeCell ref="A98:C98"/>
    <mergeCell ref="A99:C99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topLeftCell="A24" zoomScale="120" zoomScaleNormal="120" workbookViewId="0">
      <selection activeCell="H44" sqref="H44"/>
    </sheetView>
  </sheetViews>
  <sheetFormatPr defaultRowHeight="14.5" x14ac:dyDescent="0.35"/>
  <cols>
    <col min="2" max="2" width="39.54296875" bestFit="1" customWidth="1"/>
    <col min="4" max="4" width="14" customWidth="1"/>
  </cols>
  <sheetData>
    <row r="1" spans="1:3" x14ac:dyDescent="0.35">
      <c r="A1" t="s">
        <v>108</v>
      </c>
    </row>
    <row r="4" spans="1:3" x14ac:dyDescent="0.35">
      <c r="B4" s="18" t="s">
        <v>116</v>
      </c>
      <c r="C4" s="50">
        <v>600</v>
      </c>
    </row>
    <row r="5" spans="1:3" x14ac:dyDescent="0.35">
      <c r="B5" s="18" t="s">
        <v>121</v>
      </c>
      <c r="C5" s="50">
        <v>650</v>
      </c>
    </row>
    <row r="6" spans="1:3" x14ac:dyDescent="0.35">
      <c r="B6" s="18" t="s">
        <v>109</v>
      </c>
      <c r="C6" s="50">
        <v>700</v>
      </c>
    </row>
    <row r="7" spans="1:3" x14ac:dyDescent="0.35">
      <c r="B7" s="18" t="s">
        <v>112</v>
      </c>
      <c r="C7" s="50">
        <v>850</v>
      </c>
    </row>
    <row r="8" spans="1:3" x14ac:dyDescent="0.35">
      <c r="B8" s="18" t="s">
        <v>115</v>
      </c>
      <c r="C8" s="50">
        <v>850</v>
      </c>
    </row>
    <row r="9" spans="1:3" x14ac:dyDescent="0.35">
      <c r="B9" s="18" t="s">
        <v>117</v>
      </c>
      <c r="C9" s="50">
        <v>1100</v>
      </c>
    </row>
    <row r="10" spans="1:3" x14ac:dyDescent="0.35">
      <c r="B10" s="18" t="s">
        <v>119</v>
      </c>
      <c r="C10" s="50">
        <v>1750</v>
      </c>
    </row>
    <row r="11" spans="1:3" x14ac:dyDescent="0.35">
      <c r="B11" s="18" t="s">
        <v>122</v>
      </c>
      <c r="C11" s="50">
        <v>1755</v>
      </c>
    </row>
    <row r="12" spans="1:3" x14ac:dyDescent="0.35">
      <c r="B12" s="18" t="s">
        <v>124</v>
      </c>
      <c r="C12" s="50">
        <v>1800</v>
      </c>
    </row>
    <row r="13" spans="1:3" x14ac:dyDescent="0.35">
      <c r="B13" s="18" t="s">
        <v>110</v>
      </c>
      <c r="C13" s="50">
        <v>2400</v>
      </c>
    </row>
    <row r="14" spans="1:3" x14ac:dyDescent="0.35">
      <c r="B14" s="18" t="s">
        <v>113</v>
      </c>
      <c r="C14" s="50">
        <v>2600</v>
      </c>
    </row>
    <row r="15" spans="1:3" x14ac:dyDescent="0.35">
      <c r="B15" s="60" t="s">
        <v>98</v>
      </c>
      <c r="C15" s="61">
        <v>2600</v>
      </c>
    </row>
    <row r="16" spans="1:3" x14ac:dyDescent="0.35">
      <c r="B16" s="18" t="s">
        <v>111</v>
      </c>
      <c r="C16" s="50">
        <v>2800</v>
      </c>
    </row>
    <row r="17" spans="2:3" x14ac:dyDescent="0.35">
      <c r="B17" s="18" t="s">
        <v>123</v>
      </c>
      <c r="C17" s="50">
        <v>3500</v>
      </c>
    </row>
    <row r="18" spans="2:3" x14ac:dyDescent="0.35">
      <c r="B18" s="60" t="s">
        <v>100</v>
      </c>
      <c r="C18" s="61">
        <v>4200</v>
      </c>
    </row>
    <row r="19" spans="2:3" x14ac:dyDescent="0.35">
      <c r="B19" s="18" t="s">
        <v>118</v>
      </c>
      <c r="C19" s="50">
        <v>6000</v>
      </c>
    </row>
    <row r="20" spans="2:3" x14ac:dyDescent="0.35">
      <c r="B20" s="18" t="s">
        <v>120</v>
      </c>
      <c r="C20" s="50">
        <v>8000</v>
      </c>
    </row>
    <row r="21" spans="2:3" x14ac:dyDescent="0.35">
      <c r="B21" s="18" t="s">
        <v>114</v>
      </c>
      <c r="C21" s="50">
        <v>16000</v>
      </c>
    </row>
    <row r="22" spans="2:3" x14ac:dyDescent="0.35">
      <c r="B22" s="60" t="s">
        <v>98</v>
      </c>
      <c r="C22" s="61">
        <v>16000</v>
      </c>
    </row>
    <row r="23" spans="2:3" x14ac:dyDescent="0.35">
      <c r="B23" s="60" t="s">
        <v>99</v>
      </c>
      <c r="C23" s="61">
        <v>21000</v>
      </c>
    </row>
    <row r="27" spans="2:3" x14ac:dyDescent="0.35">
      <c r="B27" s="18" t="s">
        <v>116</v>
      </c>
      <c r="C27" s="50">
        <v>600</v>
      </c>
    </row>
    <row r="28" spans="2:3" x14ac:dyDescent="0.35">
      <c r="B28" s="18" t="s">
        <v>121</v>
      </c>
      <c r="C28" s="50">
        <v>650</v>
      </c>
    </row>
    <row r="29" spans="2:3" x14ac:dyDescent="0.35">
      <c r="B29" s="18" t="s">
        <v>109</v>
      </c>
      <c r="C29" s="50">
        <v>700</v>
      </c>
    </row>
    <row r="30" spans="2:3" x14ac:dyDescent="0.35">
      <c r="B30" s="18" t="s">
        <v>112</v>
      </c>
      <c r="C30" s="50">
        <v>850</v>
      </c>
    </row>
    <row r="31" spans="2:3" x14ac:dyDescent="0.35">
      <c r="B31" s="18" t="s">
        <v>115</v>
      </c>
      <c r="C31" s="50">
        <v>850</v>
      </c>
    </row>
    <row r="32" spans="2:3" x14ac:dyDescent="0.35">
      <c r="B32" s="18" t="s">
        <v>117</v>
      </c>
      <c r="C32" s="50">
        <v>1100</v>
      </c>
    </row>
    <row r="33" spans="2:5" x14ac:dyDescent="0.35">
      <c r="B33" s="18" t="s">
        <v>119</v>
      </c>
      <c r="C33" s="50">
        <v>1750</v>
      </c>
    </row>
    <row r="34" spans="2:5" x14ac:dyDescent="0.35">
      <c r="B34" s="18" t="s">
        <v>122</v>
      </c>
      <c r="C34" s="50">
        <v>1755</v>
      </c>
    </row>
    <row r="35" spans="2:5" x14ac:dyDescent="0.35">
      <c r="B35" s="18" t="s">
        <v>124</v>
      </c>
      <c r="C35" s="50">
        <v>1800</v>
      </c>
    </row>
    <row r="36" spans="2:5" x14ac:dyDescent="0.35">
      <c r="B36" s="18" t="s">
        <v>110</v>
      </c>
      <c r="C36" s="50">
        <v>2400</v>
      </c>
    </row>
    <row r="37" spans="2:5" x14ac:dyDescent="0.35">
      <c r="B37" s="18" t="s">
        <v>113</v>
      </c>
      <c r="C37" s="50">
        <v>2600</v>
      </c>
    </row>
    <row r="38" spans="2:5" x14ac:dyDescent="0.35">
      <c r="B38" s="60" t="s">
        <v>98</v>
      </c>
      <c r="C38" s="61">
        <v>2600</v>
      </c>
    </row>
    <row r="39" spans="2:5" x14ac:dyDescent="0.35">
      <c r="B39" s="18" t="s">
        <v>111</v>
      </c>
      <c r="C39" s="50">
        <v>2800</v>
      </c>
    </row>
    <row r="40" spans="2:5" x14ac:dyDescent="0.35">
      <c r="B40" s="18" t="s">
        <v>123</v>
      </c>
      <c r="C40" s="50">
        <v>3500</v>
      </c>
    </row>
    <row r="41" spans="2:5" x14ac:dyDescent="0.35">
      <c r="B41" s="60"/>
      <c r="C41" s="61"/>
    </row>
    <row r="42" spans="2:5" x14ac:dyDescent="0.35">
      <c r="B42" s="18"/>
      <c r="C42" s="50"/>
    </row>
    <row r="43" spans="2:5" x14ac:dyDescent="0.35">
      <c r="B43" s="18"/>
      <c r="C43" s="50"/>
    </row>
    <row r="44" spans="2:5" x14ac:dyDescent="0.35">
      <c r="B44" s="18"/>
      <c r="C44" s="50"/>
    </row>
    <row r="45" spans="2:5" x14ac:dyDescent="0.35">
      <c r="B45" s="60"/>
      <c r="C45" s="61"/>
      <c r="D45" t="s">
        <v>126</v>
      </c>
      <c r="E45" s="70">
        <f>SUM(C27:C40)</f>
        <v>23955</v>
      </c>
    </row>
    <row r="46" spans="2:5" x14ac:dyDescent="0.35">
      <c r="C46" s="61"/>
      <c r="D46" s="60" t="s">
        <v>125</v>
      </c>
      <c r="E46">
        <v>71200</v>
      </c>
    </row>
  </sheetData>
  <protectedRanges>
    <protectedRange sqref="C4:C19 C27:C42" name="Data_6"/>
    <protectedRange sqref="C23 C20:C21 C46 C43:C44" name="Data_1_5"/>
  </protectedRanges>
  <sortState xmlns:xlrd2="http://schemas.microsoft.com/office/spreadsheetml/2017/richdata2" ref="B4:C23">
    <sortCondition ref="C4:C23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9BF6E6F4DD364B9B0E91938AA9FE77" ma:contentTypeVersion="8" ma:contentTypeDescription="Create a new document." ma:contentTypeScope="" ma:versionID="c3cc3616116d9592f4f4a579fa3a02fe">
  <xsd:schema xmlns:xsd="http://www.w3.org/2001/XMLSchema" xmlns:xs="http://www.w3.org/2001/XMLSchema" xmlns:p="http://schemas.microsoft.com/office/2006/metadata/properties" xmlns:ns2="60efaf3c-f125-4a78-a96b-28f54831cf48" targetNamespace="http://schemas.microsoft.com/office/2006/metadata/properties" ma:root="true" ma:fieldsID="100b64b731f1c24ff4524b5b4ecd38b4" ns2:_="">
    <xsd:import namespace="60efaf3c-f125-4a78-a96b-28f54831cf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faf3c-f125-4a78-a96b-28f54831c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E214AD-04E5-47CF-A64C-C1F494DC73FF}"/>
</file>

<file path=customXml/itemProps2.xml><?xml version="1.0" encoding="utf-8"?>
<ds:datastoreItem xmlns:ds="http://schemas.openxmlformats.org/officeDocument/2006/customXml" ds:itemID="{117DFDC8-56FD-460A-B3CA-84480B2B71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3765DA-F7C3-448F-8F92-A74B4B9A9B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BS</vt:lpstr>
      <vt:lpstr>CF</vt:lpstr>
      <vt:lpstr>visuals</vt:lpstr>
      <vt:lpstr>CF!Print_Area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mcannell</dc:creator>
  <cp:lastModifiedBy>KWillia7</cp:lastModifiedBy>
  <cp:lastPrinted>2018-06-27T11:20:48Z</cp:lastPrinted>
  <dcterms:created xsi:type="dcterms:W3CDTF">2017-06-27T22:15:20Z</dcterms:created>
  <dcterms:modified xsi:type="dcterms:W3CDTF">2020-09-01T15:00:15Z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0x010100039BF6E6F4DD364B9B0E91938AA9FE77</vt:lpwstr>
  </property>
</Properties>
</file>