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S:\osp\12-Reports\03-FYTD - Dean's Quarterly Report\FY27 Quarterly Reports\Quarterly September 2026 draft\"/>
    </mc:Choice>
  </mc:AlternateContent>
  <xr:revisionPtr revIDLastSave="0" documentId="13_ncr:1_{85F23D5E-6EF6-4D45-B5A2-B311D514E1AB}" xr6:coauthVersionLast="47" xr6:coauthVersionMax="47" xr10:uidLastSave="{00000000-0000-0000-0000-000000000000}"/>
  <bookViews>
    <workbookView xWindow="-120" yWindow="-120" windowWidth="29040" windowHeight="15720" tabRatio="882" xr2:uid="{0D082DD7-2B42-41D6-8611-D3A9298662ED}"/>
  </bookViews>
  <sheets>
    <sheet name="1-Award Summary" sheetId="11" r:id="rId1"/>
    <sheet name="2-Award Details" sheetId="24" r:id="rId2"/>
  </sheets>
  <externalReferences>
    <externalReference r:id="rId3"/>
  </externalReferences>
  <definedNames>
    <definedName name="_xlnm._FilterDatabase" localSheetId="0" hidden="1">'1-Award Summary'!$A$20:$Y$83</definedName>
    <definedName name="_xlnm._FilterDatabase" localSheetId="1" hidden="1">'2-Award Details'!$A$8:$T$112</definedName>
    <definedName name="_xlnm.Print_Area" localSheetId="0">'1-Award Summary'!$A$1:$M$84</definedName>
    <definedName name="_xlnm.Print_Area" localSheetId="1">'2-Award Details'!$A$1:$T$113</definedName>
    <definedName name="_xlnm.Print_Titles" localSheetId="0">'1-Award Summary'!$20:$20</definedName>
    <definedName name="_xlnm.Print_Titles" localSheetId="1">'2-Award Details'!$8:$8</definedName>
    <definedName name="status">[1]Sheet1!$A$1:$A$5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11" l="1"/>
  <c r="M22" i="11" s="1"/>
  <c r="L23" i="11"/>
  <c r="L24" i="11"/>
  <c r="M24" i="11"/>
  <c r="L25" i="11"/>
  <c r="L26" i="11"/>
  <c r="M26" i="11"/>
  <c r="L27" i="11"/>
  <c r="M27" i="11"/>
  <c r="L28" i="11"/>
  <c r="M28" i="11" s="1"/>
  <c r="L29" i="11"/>
  <c r="M29" i="11"/>
  <c r="L30" i="11"/>
  <c r="M30" i="11"/>
  <c r="L31" i="11"/>
  <c r="M31" i="11"/>
  <c r="L32" i="11"/>
  <c r="M32" i="11"/>
  <c r="L33" i="11"/>
  <c r="M33" i="11" s="1"/>
  <c r="L34" i="11"/>
  <c r="M34" i="11"/>
  <c r="L35" i="11"/>
  <c r="M35" i="11" s="1"/>
  <c r="L36" i="11"/>
  <c r="M36" i="11"/>
  <c r="L37" i="11"/>
  <c r="L38" i="11"/>
  <c r="M38" i="11"/>
  <c r="L39" i="11"/>
  <c r="M39" i="11" s="1"/>
  <c r="L40" i="11"/>
  <c r="M40" i="11" s="1"/>
  <c r="L41" i="11"/>
  <c r="M41" i="11" s="1"/>
  <c r="L42" i="11"/>
  <c r="M42" i="11" s="1"/>
  <c r="L43" i="11"/>
  <c r="M43" i="11"/>
  <c r="L44" i="11"/>
  <c r="M44" i="11" s="1"/>
  <c r="L45" i="11"/>
  <c r="M45" i="11" s="1"/>
  <c r="L46" i="11"/>
  <c r="M46" i="11"/>
  <c r="L47" i="11"/>
  <c r="L48" i="11"/>
  <c r="M48" i="11"/>
  <c r="L49" i="11"/>
  <c r="M49" i="11"/>
  <c r="L50" i="11"/>
  <c r="M50" i="11"/>
  <c r="L51" i="11"/>
  <c r="M51" i="11"/>
  <c r="L52" i="11"/>
  <c r="M52" i="11"/>
  <c r="L53" i="11"/>
  <c r="M53" i="11"/>
  <c r="L54" i="11"/>
  <c r="M54" i="11"/>
  <c r="L55" i="11"/>
  <c r="M55" i="11"/>
  <c r="L56" i="11"/>
  <c r="M56" i="11" s="1"/>
  <c r="L57" i="11"/>
  <c r="M57" i="11"/>
  <c r="L58" i="11"/>
  <c r="M58" i="11"/>
  <c r="L59" i="11"/>
  <c r="M59" i="11" s="1"/>
  <c r="L60" i="11"/>
  <c r="M60" i="11"/>
  <c r="L61" i="11"/>
  <c r="L62" i="11"/>
  <c r="M62" i="11"/>
  <c r="L63" i="11"/>
  <c r="M63" i="11"/>
  <c r="L64" i="11"/>
  <c r="M64" i="11" s="1"/>
  <c r="L65" i="11"/>
  <c r="L66" i="11"/>
  <c r="M66" i="11" s="1"/>
  <c r="L67" i="11"/>
  <c r="M67" i="11" s="1"/>
  <c r="L68" i="11"/>
  <c r="M68" i="11" s="1"/>
  <c r="L69" i="11"/>
  <c r="M69" i="11" s="1"/>
  <c r="L70" i="11"/>
  <c r="M70" i="11"/>
  <c r="L71" i="11"/>
  <c r="L72" i="11"/>
  <c r="L73" i="11"/>
  <c r="M73" i="11" s="1"/>
  <c r="L74" i="11"/>
  <c r="M74" i="11" s="1"/>
  <c r="L75" i="11"/>
  <c r="M75" i="11" s="1"/>
  <c r="L76" i="11"/>
  <c r="M76" i="11" s="1"/>
  <c r="L77" i="11"/>
  <c r="M77" i="11" s="1"/>
  <c r="L78" i="11"/>
  <c r="L79" i="11"/>
  <c r="M79" i="11" s="1"/>
  <c r="L80" i="11"/>
  <c r="M80" i="11" s="1"/>
  <c r="L81" i="11"/>
  <c r="M81" i="11" s="1"/>
  <c r="L82" i="11"/>
  <c r="M82" i="11"/>
  <c r="L21" i="11"/>
  <c r="M21" i="11" s="1"/>
  <c r="J17" i="11"/>
  <c r="J16" i="11"/>
  <c r="J15" i="11"/>
  <c r="J14" i="11"/>
  <c r="J13" i="11"/>
  <c r="J12" i="11"/>
  <c r="J11" i="11"/>
  <c r="J10" i="11"/>
  <c r="J9" i="11"/>
  <c r="I17" i="11"/>
  <c r="I16" i="11"/>
  <c r="I15" i="11"/>
  <c r="I14" i="11"/>
  <c r="I13" i="11"/>
  <c r="I12" i="11"/>
  <c r="I11" i="11"/>
  <c r="I10" i="11"/>
  <c r="I9" i="11"/>
  <c r="H17" i="11"/>
  <c r="H16" i="11"/>
  <c r="H15" i="11"/>
  <c r="H14" i="11"/>
  <c r="H13" i="11"/>
  <c r="H12" i="11"/>
  <c r="H11" i="11"/>
  <c r="H10" i="11"/>
  <c r="H9" i="11"/>
  <c r="F17" i="11"/>
  <c r="F16" i="11"/>
  <c r="F15" i="11"/>
  <c r="F14" i="11"/>
  <c r="F13" i="11"/>
  <c r="F12" i="11"/>
  <c r="F11" i="11"/>
  <c r="F10" i="11"/>
  <c r="F9" i="11"/>
  <c r="E17" i="11"/>
  <c r="E16" i="11"/>
  <c r="E15" i="11"/>
  <c r="E14" i="11"/>
  <c r="E13" i="11"/>
  <c r="E12" i="11"/>
  <c r="E11" i="11"/>
  <c r="E10" i="11"/>
  <c r="E9" i="11"/>
  <c r="D14" i="11"/>
  <c r="J83" i="11"/>
  <c r="I83" i="11"/>
  <c r="H83" i="11"/>
  <c r="D10" i="11"/>
  <c r="D9" i="11"/>
  <c r="F83" i="11"/>
  <c r="E83" i="11"/>
  <c r="D83" i="11"/>
  <c r="D17" i="11"/>
  <c r="D16" i="11"/>
  <c r="D15" i="11"/>
  <c r="D13" i="11"/>
  <c r="D12" i="11"/>
  <c r="D11" i="11"/>
  <c r="L14" i="11" l="1"/>
  <c r="M14" i="11" s="1"/>
  <c r="L17" i="11"/>
  <c r="M17" i="11" s="1"/>
  <c r="L15" i="11"/>
  <c r="M15" i="11" s="1"/>
  <c r="L12" i="11"/>
  <c r="M12" i="11" s="1"/>
  <c r="L16" i="11"/>
  <c r="M16" i="11" s="1"/>
  <c r="L13" i="11"/>
  <c r="M13" i="11" s="1"/>
  <c r="L11" i="11"/>
  <c r="M11" i="11" s="1"/>
  <c r="L10" i="11"/>
  <c r="M10" i="11" s="1"/>
  <c r="L9" i="11"/>
  <c r="F18" i="11"/>
  <c r="D18" i="11"/>
  <c r="H18" i="11"/>
  <c r="B4" i="11" s="1"/>
  <c r="E18" i="11"/>
  <c r="I18" i="11"/>
  <c r="B5" i="11" s="1"/>
  <c r="L83" i="11"/>
  <c r="M83" i="11" s="1"/>
  <c r="J18" i="11"/>
  <c r="L18" i="11" l="1"/>
  <c r="M18" i="11" s="1"/>
  <c r="M9" i="11"/>
</calcChain>
</file>

<file path=xl/sharedStrings.xml><?xml version="1.0" encoding="utf-8"?>
<sst xmlns="http://schemas.openxmlformats.org/spreadsheetml/2006/main" count="1631" uniqueCount="661">
  <si>
    <t>Purpose</t>
  </si>
  <si>
    <t>College</t>
  </si>
  <si>
    <t>Department</t>
  </si>
  <si>
    <t>Principal Investigator</t>
  </si>
  <si>
    <t>Sponsor</t>
  </si>
  <si>
    <t>Project Title</t>
  </si>
  <si>
    <t>Period</t>
  </si>
  <si>
    <t>CALS</t>
  </si>
  <si>
    <t>Sponsor Award Number</t>
  </si>
  <si>
    <t>RSENR</t>
  </si>
  <si>
    <t>CEMS</t>
  </si>
  <si>
    <t>CAS</t>
  </si>
  <si>
    <t>CNHS</t>
  </si>
  <si>
    <t>CESS</t>
  </si>
  <si>
    <t>Animal and Veterinary Sciences</t>
  </si>
  <si>
    <t>LCOM</t>
  </si>
  <si>
    <t>Sponsor Category</t>
  </si>
  <si>
    <t>UVM Sponsored Project Administration</t>
  </si>
  <si>
    <t>National Inst Food Agriculture/NIFA/USDA</t>
  </si>
  <si>
    <t>Government Agency</t>
  </si>
  <si>
    <t>Originating Sponsor Category</t>
  </si>
  <si>
    <t>Originating Sponsor</t>
  </si>
  <si>
    <t>Dean's Quarterly FYTD Report</t>
  </si>
  <si>
    <t>CALS Dean's Office</t>
  </si>
  <si>
    <t>Pharmacology</t>
  </si>
  <si>
    <t>Ext - Programming &amp; Fac Sup</t>
  </si>
  <si>
    <t>Rubenstein Sch Env &amp; Nat Res</t>
  </si>
  <si>
    <t>Pediatrics</t>
  </si>
  <si>
    <t>Psychiatry</t>
  </si>
  <si>
    <t>Neurological Sciences</t>
  </si>
  <si>
    <t>Med-Pulmonary</t>
  </si>
  <si>
    <t>Mechanical Engineering</t>
  </si>
  <si>
    <t>Peds-Pulmonary</t>
  </si>
  <si>
    <t>Industry</t>
  </si>
  <si>
    <t>Computer Science</t>
  </si>
  <si>
    <t>Med-Immunobiology</t>
  </si>
  <si>
    <t>Biomedical and Health Sci</t>
  </si>
  <si>
    <t>Civil &amp; Env Engineering</t>
  </si>
  <si>
    <t>Ofc of Health Promo Research</t>
  </si>
  <si>
    <t>COM Ofc of Primary Care</t>
  </si>
  <si>
    <t>OTHER</t>
  </si>
  <si>
    <t>Biochemistry</t>
  </si>
  <si>
    <t>Ctr on Disability &amp; Community</t>
  </si>
  <si>
    <t>Pathology&amp;Laboratory Medicine</t>
  </si>
  <si>
    <t>Elec &amp; Biomed Engineering</t>
  </si>
  <si>
    <t>Molecular Physlgy &amp; Biophysics</t>
  </si>
  <si>
    <t>Med-Cardiology</t>
  </si>
  <si>
    <t>COM Microbio &amp; Molec Genetics</t>
  </si>
  <si>
    <t>Psychological Science</t>
  </si>
  <si>
    <t>Chemistry</t>
  </si>
  <si>
    <t>Peds-Gastroenterology</t>
  </si>
  <si>
    <t>Plant Biology</t>
  </si>
  <si>
    <t>Com Dev &amp; Applied Economics</t>
  </si>
  <si>
    <t>Peds-Neonatology</t>
  </si>
  <si>
    <t>Surgery</t>
  </si>
  <si>
    <t>Biology</t>
  </si>
  <si>
    <t>Med-Hematology Oncology</t>
  </si>
  <si>
    <t>Anesthesiology</t>
  </si>
  <si>
    <t>Obstetrics Gynecology&amp;Reprod</t>
  </si>
  <si>
    <t>Physics</t>
  </si>
  <si>
    <t>Mathematics &amp; Statistics</t>
  </si>
  <si>
    <t>Surg-Trauma</t>
  </si>
  <si>
    <t>Education</t>
  </si>
  <si>
    <t>Interdisciplinary Research Grp</t>
  </si>
  <si>
    <t>Project Number</t>
  </si>
  <si>
    <t>Award Status</t>
  </si>
  <si>
    <t>RESEARCH - Experiment Station - 351</t>
  </si>
  <si>
    <t>Award Date / Issue Date</t>
  </si>
  <si>
    <t>Award Start Date</t>
  </si>
  <si>
    <t>Award End Date</t>
  </si>
  <si>
    <t>Award Direct Costs</t>
  </si>
  <si>
    <t>Award Indirect Costs</t>
  </si>
  <si>
    <t>Award Total</t>
  </si>
  <si>
    <t>Agricultural Research Service/ARS/USDA</t>
  </si>
  <si>
    <t>ObGyn-General</t>
  </si>
  <si>
    <t>Total</t>
  </si>
  <si>
    <t>RESEARCH - Basic - 311</t>
  </si>
  <si>
    <t>Foundation</t>
  </si>
  <si>
    <t>National Science Foundation/NSF</t>
  </si>
  <si>
    <t>Social Work Outreach</t>
  </si>
  <si>
    <t>OVPR</t>
  </si>
  <si>
    <t>% Change</t>
  </si>
  <si>
    <t>Ext - Migrant Hlth &amp; Education</t>
  </si>
  <si>
    <t>Geography &amp; Geosciences</t>
  </si>
  <si>
    <t>Ext-Community Nutrition Educ</t>
  </si>
  <si>
    <t>Emergency Medicine</t>
  </si>
  <si>
    <t>UVMClick Award Number</t>
  </si>
  <si>
    <t>College Summary</t>
  </si>
  <si>
    <t>Total by College</t>
  </si>
  <si>
    <t>Active</t>
  </si>
  <si>
    <t>Rehab &amp; Movement Sci</t>
  </si>
  <si>
    <t>Awards Received =</t>
  </si>
  <si>
    <t xml:space="preserve">Projects Established = </t>
  </si>
  <si>
    <t>Natl Cancer Institute/NCI/NIH</t>
  </si>
  <si>
    <t>Natl Inst Neurological Stroke/NINDS/NIH</t>
  </si>
  <si>
    <t>Vermont AHS Department of Health</t>
  </si>
  <si>
    <t>State Government</t>
  </si>
  <si>
    <t>RESEARCH - Applied - 311</t>
  </si>
  <si>
    <t>Suter, Jesse Courtney</t>
  </si>
  <si>
    <t>SERVICE - Public - 411</t>
  </si>
  <si>
    <t>Natl Inst Allergy Infectious/NIAID/NIH</t>
  </si>
  <si>
    <t>RESEARCH - Developmental / Clinical Trial - 311</t>
  </si>
  <si>
    <t>SERVICE - VCHIP - 411</t>
  </si>
  <si>
    <t>Health Resources Services Admin/HRSA</t>
  </si>
  <si>
    <t>Cushman, Mary</t>
  </si>
  <si>
    <t>SERVICE - Extension - 421</t>
  </si>
  <si>
    <t>Agricultural Marketing Service/AMS/USDA</t>
  </si>
  <si>
    <t>US Department of Education/ED</t>
  </si>
  <si>
    <t>MaineHealth</t>
  </si>
  <si>
    <t>Natl Inst Gen Medical Sciences/NIGMS/NIH</t>
  </si>
  <si>
    <t>Vermont Agency of Education</t>
  </si>
  <si>
    <t>Jefferson, Anne J</t>
  </si>
  <si>
    <t>US Forest Service/FS/USDA</t>
  </si>
  <si>
    <t>Natl Inst on Drug Abuse/NIDA/NIH</t>
  </si>
  <si>
    <t>Huston, Dryver R.</t>
  </si>
  <si>
    <t>Bill and Melinda Gates Foundation</t>
  </si>
  <si>
    <t>Garavan, Hugh P.</t>
  </si>
  <si>
    <t>Vermont Dept for Children and Families</t>
  </si>
  <si>
    <t>Ext - SARE</t>
  </si>
  <si>
    <t>Kirkpatrick, Beth Diane</t>
  </si>
  <si>
    <t>Potter, Alexandra S.</t>
  </si>
  <si>
    <t>Ext - Administration</t>
  </si>
  <si>
    <t>AWD00001574</t>
  </si>
  <si>
    <t>Translational Global Infectious Diseases Research Center</t>
  </si>
  <si>
    <t>Lintilhac Foundation</t>
  </si>
  <si>
    <t>Graduate College</t>
  </si>
  <si>
    <t>Surg-Ophthalmology</t>
  </si>
  <si>
    <t>PathLabMed - Clinical</t>
  </si>
  <si>
    <t>Agricul Landscp Environmnt</t>
  </si>
  <si>
    <t>Great Lakes Fishery Commission</t>
  </si>
  <si>
    <t>20/24 The Healthy Brain and Child Development National Consortium</t>
  </si>
  <si>
    <t>Kolb, Noah A</t>
  </si>
  <si>
    <t>Darby, Heather Marie</t>
  </si>
  <si>
    <t>Vermont Agency of Agric Food and Markets</t>
  </si>
  <si>
    <t>Pasanen, Mark Eliot</t>
  </si>
  <si>
    <t>Centers Disease Control Prevention/CDC</t>
  </si>
  <si>
    <t>Klemperer, Elias M</t>
  </si>
  <si>
    <t>RESEARCH - Extension - 361</t>
  </si>
  <si>
    <t>Stepenuck, Kristine Frances</t>
  </si>
  <si>
    <t>Lake Champlain Basin Program/EPA</t>
  </si>
  <si>
    <t>Skinner, Margaret</t>
  </si>
  <si>
    <t>Prism intercultural Center</t>
  </si>
  <si>
    <t>University of Wisconsin-Madison</t>
  </si>
  <si>
    <t>Holmes, Breena W.</t>
  </si>
  <si>
    <t>Anderson, Colin R.A.</t>
  </si>
  <si>
    <t>University of Pennsylvania</t>
  </si>
  <si>
    <t>Callahan, Christopher William</t>
  </si>
  <si>
    <t>EPSCoR</t>
  </si>
  <si>
    <t>National Oceanic Atmospheric Admin/NOAA</t>
  </si>
  <si>
    <t>Natl Heart Lung and Blood Inst/NHLBI/NIH</t>
  </si>
  <si>
    <t>Natl Inst Child Health Human /NICHD/NIH</t>
  </si>
  <si>
    <t>US Geological Survey/USGS</t>
  </si>
  <si>
    <t>Molofsky, Jane</t>
  </si>
  <si>
    <t>Relating Traits of Weeds to Invasiveness</t>
  </si>
  <si>
    <t>Bradshaw, Terence Lee</t>
  </si>
  <si>
    <t>Cornell University</t>
  </si>
  <si>
    <t>Local Government</t>
  </si>
  <si>
    <t>Center for Community News</t>
  </si>
  <si>
    <t>Fitzgerald Environmental Associates, LLC</t>
  </si>
  <si>
    <t>Town of Williston, Vermont</t>
  </si>
  <si>
    <t>Farmers Advocating for Organics</t>
  </si>
  <si>
    <t>University of California, Los Angeles</t>
  </si>
  <si>
    <t>Newbold, Elizabeth Jane</t>
  </si>
  <si>
    <t>University of Massachusetts Amherst</t>
  </si>
  <si>
    <t>Food Systems Research Institut</t>
  </si>
  <si>
    <t>D'Amato, Anthony William</t>
  </si>
  <si>
    <t>Synoptic Data PBC</t>
  </si>
  <si>
    <t>Weather Data for the National Mesonet Program</t>
  </si>
  <si>
    <t>Kosiba, Alexandra M</t>
  </si>
  <si>
    <t>Oklahoma State University</t>
  </si>
  <si>
    <t>Vermont Dept of Forests Parks Recreation</t>
  </si>
  <si>
    <t>Vermont Complex Systems Instit</t>
  </si>
  <si>
    <t>University of California, San Diego</t>
  </si>
  <si>
    <t>Medical University of South Carolina</t>
  </si>
  <si>
    <t>Nature Conservancy</t>
  </si>
  <si>
    <t>Acquistion of Goods and Services</t>
  </si>
  <si>
    <t>University of Minnesota</t>
  </si>
  <si>
    <t>University of Maine</t>
  </si>
  <si>
    <t>Childrens Hospital of Philadelphia</t>
  </si>
  <si>
    <t>University of Colorado Denver</t>
  </si>
  <si>
    <t>Natl Inst on Aging/NIA/NIH</t>
  </si>
  <si>
    <t>Cooperative Extension Programs at 1862 Land-Grant Institutions(Smith-Lever Special Needs)</t>
  </si>
  <si>
    <t>Food and Drug Administration/FDA</t>
  </si>
  <si>
    <t>VT Advanced Computing Center</t>
  </si>
  <si>
    <t>Water Resources Institute</t>
  </si>
  <si>
    <t>Washington University at St. Louis</t>
  </si>
  <si>
    <t>Columbia University</t>
  </si>
  <si>
    <t>Natl Eye Institute/NEI/NIH</t>
  </si>
  <si>
    <t>Vermont Biomedical Rsrch Netwk</t>
  </si>
  <si>
    <t>Jennings, Keith S.</t>
  </si>
  <si>
    <t>Fanslow, Yolanda H. Chen</t>
  </si>
  <si>
    <t>Prokopy, Linda Stalker</t>
  </si>
  <si>
    <t>Francklyn, Christopher Steward</t>
  </si>
  <si>
    <t>AWD00002337</t>
  </si>
  <si>
    <t>Vermont IDeA Networks of Biomedical Research Excellence (INBRE) Award</t>
  </si>
  <si>
    <t>Bishop-von Wettberg, Eric J</t>
  </si>
  <si>
    <t>Isselhardt, Mark L.</t>
  </si>
  <si>
    <t>Overdose Data to Action: Clinician/Health System Engagement</t>
  </si>
  <si>
    <t>Erath, Tyler George</t>
  </si>
  <si>
    <t>09/30/2028</t>
  </si>
  <si>
    <t>12/31/2026</t>
  </si>
  <si>
    <t>NE Interstate Water Pollution/NEIWPCC</t>
  </si>
  <si>
    <t>06/01/2028</t>
  </si>
  <si>
    <t>NI26SLBCXXXXG012</t>
  </si>
  <si>
    <t>NI26HMFPXXXXG012</t>
  </si>
  <si>
    <t>NI26HFPXXXXXG037</t>
  </si>
  <si>
    <t>City of Burlington,Vermont</t>
  </si>
  <si>
    <t>08/01/2026</t>
  </si>
  <si>
    <t>AWD00002335</t>
  </si>
  <si>
    <t>2R50CA233185-06A1</t>
  </si>
  <si>
    <t>Structural Investigations Critical to Understanding DNA Damage Recognition and Repair in Cancer</t>
  </si>
  <si>
    <t>AWD00002334</t>
  </si>
  <si>
    <t>59-8090-5-002</t>
  </si>
  <si>
    <t>SUNY Upstate Medical University</t>
  </si>
  <si>
    <t>AWD00002315</t>
  </si>
  <si>
    <t>1198476-104114</t>
  </si>
  <si>
    <t>B cell dependent enhancement of dengue</t>
  </si>
  <si>
    <t>AWD00002265</t>
  </si>
  <si>
    <t xml:space="preserve">1R25DA060501-01A1 </t>
  </si>
  <si>
    <t>The HEALthy Brain and Child Development Study's Scientific Training in Addiction Research Techniques Program (HBCD-START)</t>
  </si>
  <si>
    <t>AWD00002256</t>
  </si>
  <si>
    <t>GRT-00005120/ PO#20713955</t>
  </si>
  <si>
    <t>Reducing Disparities in Access to High-level Neonatal Intensive Care and Neonatal Outcomes</t>
  </si>
  <si>
    <t>Troy University</t>
  </si>
  <si>
    <t>AWD00002221</t>
  </si>
  <si>
    <t>2040009-001</t>
  </si>
  <si>
    <t>Enhancing Agricultural Networks through AgriCluster Resilience and Expansion (ACRE): A Framework for Strategic Collaboration and Planning in Utuado, Puerto Rico</t>
  </si>
  <si>
    <t>AWD00002140</t>
  </si>
  <si>
    <t>NI26RREAFXXXG042</t>
  </si>
  <si>
    <t>Renewable Resources Extension Act Program</t>
  </si>
  <si>
    <t>AWD00002138</t>
  </si>
  <si>
    <t>NI26EFNEPXXXG024</t>
  </si>
  <si>
    <t>Expanded Food and Nutrition Education Program (EFNEP)</t>
  </si>
  <si>
    <t>AWD00002137</t>
  </si>
  <si>
    <t>NI26AHDRXXXXG061</t>
  </si>
  <si>
    <t>FY26 Animal Health and Disease Research Program (AHDR)</t>
  </si>
  <si>
    <t>AWD00002136</t>
  </si>
  <si>
    <t>FY26 The Hatch Act of 1887 Multistate Research Fund</t>
  </si>
  <si>
    <t>AWD00002134</t>
  </si>
  <si>
    <t>FY26 Hatch Act of 1887(Reg Rsch) AA</t>
  </si>
  <si>
    <t>AWD00002129</t>
  </si>
  <si>
    <t>Joint Cooperative Extension Programs at 1862 Land-Grant Institutions and University of the District of Columbia Public Postsecondary Education Reorganization Act Program</t>
  </si>
  <si>
    <t>AWD00002128</t>
  </si>
  <si>
    <t>NI26SLSNXXXXG005</t>
  </si>
  <si>
    <t>AWD00002067</t>
  </si>
  <si>
    <t>AWD00002058</t>
  </si>
  <si>
    <t>D011591106</t>
  </si>
  <si>
    <t>AWD00002010</t>
  </si>
  <si>
    <t>2-581900.UVT</t>
  </si>
  <si>
    <t>Collaborative Research: RII Track-2 FEC: Rural Confluence: Communities and Academic Partners Uniting to Drive Discovery and Build Capacity for Climate Resilience</t>
  </si>
  <si>
    <t>AWD00001997</t>
  </si>
  <si>
    <t>WU-25-0334</t>
  </si>
  <si>
    <t>Project 2 - DENV epidemic flavis</t>
  </si>
  <si>
    <t>AWD00001952</t>
  </si>
  <si>
    <t>58-8042-4-184</t>
  </si>
  <si>
    <t>Mediating Insecticide Resistance Development in Colorado Potato Beetle</t>
  </si>
  <si>
    <t>AWD00001924</t>
  </si>
  <si>
    <t>A25-0036-S001</t>
  </si>
  <si>
    <t>Dual Use of Combustible and Electronic Cigarettes: A Fine-grained Naturalistic Cohort Study to Investigate Dynamic Use Patterns and Trajectories that Lead to Smoking Cessation</t>
  </si>
  <si>
    <t>S2021-161</t>
  </si>
  <si>
    <t>AWD00001597</t>
  </si>
  <si>
    <t>1R01HD112491-01</t>
  </si>
  <si>
    <t>Undernutrition, microbiota maturation, and adaptive immunity in Bangladeshi children</t>
  </si>
  <si>
    <t>P20GM125498</t>
  </si>
  <si>
    <t>AWD00001455</t>
  </si>
  <si>
    <t>R01AI172486</t>
  </si>
  <si>
    <t>Multiscale Analysis of HIV-1-Induced Small T Cell Syncytia</t>
  </si>
  <si>
    <t>AWD00001453</t>
  </si>
  <si>
    <t>58-8062-3-006</t>
  </si>
  <si>
    <t>Research Foundation of SUNY</t>
  </si>
  <si>
    <t>AWD00001120</t>
  </si>
  <si>
    <t>017183-9441</t>
  </si>
  <si>
    <t xml:space="preserve">Engaging Qualified-Exempt SMPs to Comply with FSMA Preventive Controls for Human Food </t>
  </si>
  <si>
    <t>Integrated Management of FHB and DON in Barley in New England</t>
  </si>
  <si>
    <t>AWD00000992</t>
  </si>
  <si>
    <t>AWD00002511</t>
  </si>
  <si>
    <t>03420-10718</t>
  </si>
  <si>
    <t>Scientific Training in Addiction Research Techniques (START) for Gifted Future Investigators</t>
  </si>
  <si>
    <t>North Carolina State University</t>
  </si>
  <si>
    <t>Grubinger, Vernon Phillip</t>
  </si>
  <si>
    <t>AWD00001556</t>
  </si>
  <si>
    <t>2023-77046-41256</t>
  </si>
  <si>
    <t>Master Planning and Infrastructure Improvements for UVM Horticulture Research and Education Center</t>
  </si>
  <si>
    <t>RESEARCH - Renovation / Construction - 311</t>
  </si>
  <si>
    <t>P20GM103449</t>
  </si>
  <si>
    <t>Heath, Jessica L</t>
  </si>
  <si>
    <t>Peds-Hematology Oncology</t>
  </si>
  <si>
    <t xml:space="preserve">HOTPIXELS: Using satellite-derived water color data to test whether lakemounts are biological hotspots </t>
  </si>
  <si>
    <t>FEC: Snow STORE: Snow Science and Technology to Support the Outdoor Recreation Economy of Northern New England</t>
  </si>
  <si>
    <t>Foundations for Family Communication about Parental SUD: Measurement, Cohort Evidence, and Family-Informed Design</t>
  </si>
  <si>
    <t>American Academy of Child Adolescent</t>
  </si>
  <si>
    <t>Vermont CM TTA Year 3</t>
  </si>
  <si>
    <t>ADEPT Educational Institute, Inc.</t>
  </si>
  <si>
    <t>Mechanisms and consequences of cerebrovascular dysfunction in preeclampsia</t>
  </si>
  <si>
    <t>Integrating Large-Scale Proteomics and Genomics for the Biological Characterization of Ischemic Stroke in REGARDS</t>
  </si>
  <si>
    <t>University of Southern California</t>
  </si>
  <si>
    <t>Salmonella cytosolic adaptation in the gastrointestinal epithelium</t>
  </si>
  <si>
    <t>Chatterjee, Nimrat</t>
  </si>
  <si>
    <t>Frietze, Seth E</t>
  </si>
  <si>
    <t>Bridging a Microelectronics Education Gap in Rural State through Partnerships with K-12 School Science Teachers</t>
  </si>
  <si>
    <t>Unlocking the Oxidation Mechanism and Substrate Scope in Alkane Monooxygenase</t>
  </si>
  <si>
    <t>American Chemical Society</t>
  </si>
  <si>
    <t>Fdtn for Food and Agriculture Research</t>
  </si>
  <si>
    <t>Animal Plant Health Inspect/APHIS/USDA</t>
  </si>
  <si>
    <t xml:space="preserve">Life After Neonicotinoid Seed Treatment: Mitigating Potential Early Season Corn and Soybean Pest Damage through Field Practices </t>
  </si>
  <si>
    <t xml:space="preserve">Innovative Integration of UV Light and Kelp Biostimulants for Organic IPM </t>
  </si>
  <si>
    <t>Northeast Tree Fruit IPM Working Group: Cultivating Continuity of IPM Information Across the Tree Fruit Industry</t>
  </si>
  <si>
    <t>Collaborative Cohort of Cohorts for COVID Research (C4R)</t>
  </si>
  <si>
    <t>Kaiser Permanente</t>
  </si>
  <si>
    <t>SitS: Wireless Soil Sensing and Advanced Data-Driven Analysis for Post-Wildfire Hazards and Recovery in Mountainous Landscapes</t>
  </si>
  <si>
    <t>Oregon State University</t>
  </si>
  <si>
    <t>ARPA-Health/NIH</t>
  </si>
  <si>
    <t>DeLTA-CoMPIS: dmLT &amp; Correlates/Modifiers of Polio Immunity</t>
  </si>
  <si>
    <t>An All-Lands Approach to Prioritizing Pine Forests on Cape Cod, MA for Protection from Southern Pine Beetle</t>
  </si>
  <si>
    <t>Vermont Energy Investment Corporation</t>
  </si>
  <si>
    <t>Vehicle-Level Data Summary</t>
  </si>
  <si>
    <t>FY 2027 BLUE Williston</t>
  </si>
  <si>
    <t>Manton Elm Restoration</t>
  </si>
  <si>
    <t>Children's Integrated Services FY27</t>
  </si>
  <si>
    <t>Reprogramming Severe Critical-illness Using Extensible Digital-Twins ReSCUED</t>
  </si>
  <si>
    <t>Migrant Ed Program 2026</t>
  </si>
  <si>
    <t>Abercrombie &amp; Kent Philanthropy Inc</t>
  </si>
  <si>
    <t>Impact Assessment of Cultural Tourism Capacity Building in the Quechua Community of Ccor Ccor, Peru</t>
  </si>
  <si>
    <t>VCHIP TPEC and DULCE Grant</t>
  </si>
  <si>
    <t>VCHIP CHAMP</t>
  </si>
  <si>
    <t>Watershed Forestry Partnership Activities that Support LCBP Investments</t>
  </si>
  <si>
    <t>Restoration of Riparian Buffer</t>
  </si>
  <si>
    <t>Bridges to Health Community Health Worker Program</t>
  </si>
  <si>
    <t>World Vegetable Center</t>
  </si>
  <si>
    <t>AWD00002555</t>
  </si>
  <si>
    <t>SC-586-01</t>
  </si>
  <si>
    <t>Developing a regenerative cropping system for high productivity and nutritional quality of mungbean in the US</t>
  </si>
  <si>
    <t>AWD00002570</t>
  </si>
  <si>
    <t>70219-DNI4</t>
  </si>
  <si>
    <t>AWD00001275</t>
  </si>
  <si>
    <t>UMS1400</t>
  </si>
  <si>
    <t>Explainable and Adaptable Artificial Intelligence for Advanced Manufacturing</t>
  </si>
  <si>
    <t>AWD00002567</t>
  </si>
  <si>
    <t>EV-1292</t>
  </si>
  <si>
    <t>AWD00002569</t>
  </si>
  <si>
    <t>1203423-18-106149</t>
  </si>
  <si>
    <t>University of Delaware</t>
  </si>
  <si>
    <t>AWD00002606</t>
  </si>
  <si>
    <t>AP26PPQFO000C366</t>
  </si>
  <si>
    <t>VT Fruit Crop Pest Survey</t>
  </si>
  <si>
    <t>AWD00001516</t>
  </si>
  <si>
    <t>R35GM150992</t>
  </si>
  <si>
    <t>Defining novel REV1-dependent genome instability mechanisms in therapy resistance and host-pathogen interactions</t>
  </si>
  <si>
    <t>AWD00001550</t>
  </si>
  <si>
    <t>RNG212543-UVM</t>
  </si>
  <si>
    <t xml:space="preserve">Venous Thromboembolism Sequelae in a Population-based Inception Cohort </t>
  </si>
  <si>
    <t>AWD00002503</t>
  </si>
  <si>
    <t>1R01NS144415-01A1</t>
  </si>
  <si>
    <t>AWD00000526</t>
  </si>
  <si>
    <t>Remote Monitoring of Management of Chemotherapy induced Peripheral Neuropathy (CIPN)</t>
  </si>
  <si>
    <t>AWD00000371</t>
  </si>
  <si>
    <t>31(GG015997-03)</t>
  </si>
  <si>
    <t>AWD00002551</t>
  </si>
  <si>
    <t>03420-10853</t>
  </si>
  <si>
    <t>AWD00002488</t>
  </si>
  <si>
    <t>742-317</t>
  </si>
  <si>
    <t>AWD00000120</t>
  </si>
  <si>
    <t>Subcontract to ABCD-USA Consortium: Coordinating Center</t>
  </si>
  <si>
    <t>AWD00002562</t>
  </si>
  <si>
    <t>AWD00002097</t>
  </si>
  <si>
    <t>018659-9391</t>
  </si>
  <si>
    <t>Transferability of Climate Adaptation Strategies for Stormwater Management to Support Urban Stream Ecosystem Services in the Northeastern US</t>
  </si>
  <si>
    <t>Impaired Lung Mechanics, Obesity, and Regional Lung Injury during Robotic Assisted Laparoscopic Surgery</t>
  </si>
  <si>
    <t>Friends of the Earth</t>
  </si>
  <si>
    <t>Agroecology and Public Development Banks Report</t>
  </si>
  <si>
    <t>Northeastern States Research Cooperative Regional Competitive Research Program and Operations 2026</t>
  </si>
  <si>
    <t>Selective vulnerability of the locus coeruleus and hypothalamus to HSV-1 infection in Alzheimer's disease progression</t>
  </si>
  <si>
    <t>FY27 Awards Received - Summary</t>
  </si>
  <si>
    <t>As of September 30, 2026</t>
  </si>
  <si>
    <t>FY27 Awards Received - Details</t>
  </si>
  <si>
    <t>n/a</t>
  </si>
  <si>
    <t>FY27 Dollars</t>
  </si>
  <si>
    <t>AWD00002716</t>
  </si>
  <si>
    <t>26-CA-1124300-048</t>
  </si>
  <si>
    <t>AWD00002708</t>
  </si>
  <si>
    <t>GE1HS60003-01-00</t>
  </si>
  <si>
    <t>AWD00002694</t>
  </si>
  <si>
    <t>26-DG-11094200-103</t>
  </si>
  <si>
    <t>AWD00002693</t>
  </si>
  <si>
    <t>FY26.1410.001</t>
  </si>
  <si>
    <t>AWD00002689</t>
  </si>
  <si>
    <t>GR00006648</t>
  </si>
  <si>
    <t>AWD00002677</t>
  </si>
  <si>
    <t>75F40126C00160</t>
  </si>
  <si>
    <t>Environmental Sampling and Laboratory Analysis in Support of the Human Foods Program</t>
  </si>
  <si>
    <t>AWD00002668</t>
  </si>
  <si>
    <t>R21AI202009</t>
  </si>
  <si>
    <t>AWD00002650</t>
  </si>
  <si>
    <t>Check # 523020</t>
  </si>
  <si>
    <t>AWD00002646</t>
  </si>
  <si>
    <t>4U01DA055354-06</t>
  </si>
  <si>
    <t>UDR0000898</t>
  </si>
  <si>
    <t>AWD00002639</t>
  </si>
  <si>
    <t>Northeast Agriculture Risk Management Education (ARME) Center: Improving High Tunnel Performance on Diversified Farms in New England</t>
  </si>
  <si>
    <t>AWD00002632</t>
  </si>
  <si>
    <t>SCON-00009318</t>
  </si>
  <si>
    <t>AWD00002630</t>
  </si>
  <si>
    <t>CTR-Pilot-Yr10-UVM-Heath</t>
  </si>
  <si>
    <t>Developing Novel Targeted Therapy for High Risk Leukemia Defined by a PICALM::MLLT10</t>
  </si>
  <si>
    <t>AWD00002623</t>
  </si>
  <si>
    <t>AWD00002622</t>
  </si>
  <si>
    <t>AWD00002620</t>
  </si>
  <si>
    <t>AWD00002619</t>
  </si>
  <si>
    <t>AWD00002611</t>
  </si>
  <si>
    <t>4253R2192701</t>
  </si>
  <si>
    <t>AWD00002610</t>
  </si>
  <si>
    <t>25-001980</t>
  </si>
  <si>
    <t>AWD00002608</t>
  </si>
  <si>
    <t>LS-IIJA-2026-107</t>
  </si>
  <si>
    <t>AWD00002605</t>
  </si>
  <si>
    <t>AP26PPQFO000C365</t>
  </si>
  <si>
    <t>VT Forest Pest Outreach 5.0338.01</t>
  </si>
  <si>
    <t>AWD00002601</t>
  </si>
  <si>
    <t>K23HL186454</t>
  </si>
  <si>
    <t>07/07/2026</t>
  </si>
  <si>
    <t>AWD00002599</t>
  </si>
  <si>
    <t>503562</t>
  </si>
  <si>
    <t>AWD00002597</t>
  </si>
  <si>
    <t>AWD00002592</t>
  </si>
  <si>
    <t>59-0206-6-035</t>
  </si>
  <si>
    <t>AWD00002590</t>
  </si>
  <si>
    <t>03440-30020-27</t>
  </si>
  <si>
    <t>AWD00002582</t>
  </si>
  <si>
    <t>PAM-P22-002759-SA44</t>
  </si>
  <si>
    <t>AWD00002580</t>
  </si>
  <si>
    <t>CT 05112026 AB</t>
  </si>
  <si>
    <t>AWD00002575</t>
  </si>
  <si>
    <t>AWD00002572</t>
  </si>
  <si>
    <t>2026_POS_4410164</t>
  </si>
  <si>
    <t>AWD00002566</t>
  </si>
  <si>
    <t>58-8090-6-002</t>
  </si>
  <si>
    <t>AWD00002564</t>
  </si>
  <si>
    <t>06130-UCF-UVM-FFY25</t>
  </si>
  <si>
    <t>Urban and Community Forestry Program</t>
  </si>
  <si>
    <t>AWD00002558</t>
  </si>
  <si>
    <t>03420-10872</t>
  </si>
  <si>
    <t>503524</t>
  </si>
  <si>
    <t>AWD00002552</t>
  </si>
  <si>
    <t>VDPC26-13</t>
  </si>
  <si>
    <t>Increasing Dairy Awareness, Understanding, and Appreciation through Positive Youth Development</t>
  </si>
  <si>
    <t>AWD00002391</t>
  </si>
  <si>
    <t>CON-00006269</t>
  </si>
  <si>
    <t>I-TRUST: Implementation of Teleophthalmology in Rural Health Systems Study</t>
  </si>
  <si>
    <t>AWD00002170</t>
  </si>
  <si>
    <t>174107-23313</t>
  </si>
  <si>
    <t>Climate Smart Forest Adaptation in the Wake of Hemlock Woolly Adelgid</t>
  </si>
  <si>
    <t>Children's Research Institute</t>
  </si>
  <si>
    <t>AWD00002162</t>
  </si>
  <si>
    <t>GR001638</t>
  </si>
  <si>
    <t>The Hospital to Home Study: A Pragmatic Trial to Optimize Transitions and Address Disparities in Asthma Care</t>
  </si>
  <si>
    <t>R01CA247517</t>
  </si>
  <si>
    <t>FY26 Count (Awards)</t>
  </si>
  <si>
    <t>FY26 Count (Projects)</t>
  </si>
  <si>
    <t>FY26 Dollars</t>
  </si>
  <si>
    <t>$ Change</t>
  </si>
  <si>
    <t>FY27 Count (Awards)</t>
  </si>
  <si>
    <t>FY27 Count (Projects)</t>
  </si>
  <si>
    <t>09/01/2026</t>
  </si>
  <si>
    <t>05/01/2026</t>
  </si>
  <si>
    <t>04/30/2027</t>
  </si>
  <si>
    <t>05/01/2027</t>
  </si>
  <si>
    <t>04/30/2028</t>
  </si>
  <si>
    <t>07/01/2026</t>
  </si>
  <si>
    <t>06/30/2027</t>
  </si>
  <si>
    <t>04/01/2026</t>
  </si>
  <si>
    <t>03/31/2027</t>
  </si>
  <si>
    <t>07/31/2030</t>
  </si>
  <si>
    <t>11/30/2028</t>
  </si>
  <si>
    <t>01/01/2026</t>
  </si>
  <si>
    <t>07/31/2027</t>
  </si>
  <si>
    <t>01/01/2027</t>
  </si>
  <si>
    <t>10/01/2026</t>
  </si>
  <si>
    <t>06/30/2028</t>
  </si>
  <si>
    <t>06/30/2030</t>
  </si>
  <si>
    <t>09/29/2026</t>
  </si>
  <si>
    <t>09/25/2026</t>
  </si>
  <si>
    <t>09/30/2027</t>
  </si>
  <si>
    <t>10/01/2027</t>
  </si>
  <si>
    <t>10/01/2028</t>
  </si>
  <si>
    <t>09/30/2026</t>
  </si>
  <si>
    <t>08/31/2027</t>
  </si>
  <si>
    <t>08/31/2030</t>
  </si>
  <si>
    <t>09/01/2027</t>
  </si>
  <si>
    <t>08/31/2028</t>
  </si>
  <si>
    <t>09/01/2028</t>
  </si>
  <si>
    <t>08/31/2029</t>
  </si>
  <si>
    <t>09/01/2029</t>
  </si>
  <si>
    <t>06/01/2026</t>
  </si>
  <si>
    <t>503596</t>
  </si>
  <si>
    <t>09/20/2031</t>
  </si>
  <si>
    <t>503597</t>
  </si>
  <si>
    <t>09/29/2027</t>
  </si>
  <si>
    <t>503605</t>
  </si>
  <si>
    <t>An, Gary C</t>
  </si>
  <si>
    <t>AWD00002700</t>
  </si>
  <si>
    <t>503612</t>
  </si>
  <si>
    <t>AY2AX000251</t>
  </si>
  <si>
    <t>09/20/2029</t>
  </si>
  <si>
    <t>09/15/2026</t>
  </si>
  <si>
    <t>02/01/2026</t>
  </si>
  <si>
    <t>01/31/2027</t>
  </si>
  <si>
    <t>503589</t>
  </si>
  <si>
    <t>503568</t>
  </si>
  <si>
    <t>05/31/2027</t>
  </si>
  <si>
    <t>Frolik, Jeff L.</t>
  </si>
  <si>
    <t>503576</t>
  </si>
  <si>
    <t>02/28/2027</t>
  </si>
  <si>
    <t>03/01/2026</t>
  </si>
  <si>
    <t>12/01/2025</t>
  </si>
  <si>
    <t>503575</t>
  </si>
  <si>
    <t>08/31/2026</t>
  </si>
  <si>
    <t>Knodler, Leigh</t>
  </si>
  <si>
    <t>503570</t>
  </si>
  <si>
    <t>Crothers, Jessica Wood</t>
  </si>
  <si>
    <t>AWD00002667</t>
  </si>
  <si>
    <t>503593</t>
  </si>
  <si>
    <t>INV-109612</t>
  </si>
  <si>
    <t>06/30/2026</t>
  </si>
  <si>
    <t>11/30/2026</t>
  </si>
  <si>
    <t>08/17/2026</t>
  </si>
  <si>
    <t>503565</t>
  </si>
  <si>
    <t>503545</t>
  </si>
  <si>
    <t>503573</t>
  </si>
  <si>
    <t>Schneider, David J.</t>
  </si>
  <si>
    <t>503574</t>
  </si>
  <si>
    <t xml:space="preserve">Platelet Expression of FcgammaRIIa and Arterial Hemodynamics to Predict Recurrent Stroke in Intracranial Atherosclerosis
</t>
  </si>
  <si>
    <t>503583</t>
  </si>
  <si>
    <t>07/09/2026</t>
  </si>
  <si>
    <t>07/27/2026</t>
  </si>
  <si>
    <t>07/24/2026</t>
  </si>
  <si>
    <t>06/01/2027</t>
  </si>
  <si>
    <t>05/31/2028</t>
  </si>
  <si>
    <t>07/22/2026</t>
  </si>
  <si>
    <t>503560</t>
  </si>
  <si>
    <t>503555</t>
  </si>
  <si>
    <t xml:space="preserve">2027 BLUE BTV Stormwater Program 
</t>
  </si>
  <si>
    <t>503564</t>
  </si>
  <si>
    <t>2614987</t>
  </si>
  <si>
    <t>503604</t>
  </si>
  <si>
    <t>505362</t>
  </si>
  <si>
    <t>Braun Hamilton, Sarah Althea</t>
  </si>
  <si>
    <t>503530</t>
  </si>
  <si>
    <t>503588</t>
  </si>
  <si>
    <t>503582</t>
  </si>
  <si>
    <t>Hazelrigg, Ann L.</t>
  </si>
  <si>
    <t>503533</t>
  </si>
  <si>
    <t>503566</t>
  </si>
  <si>
    <t>Tharp, William Gabriel</t>
  </si>
  <si>
    <t>503577</t>
  </si>
  <si>
    <t>Gorres, Josef H.</t>
  </si>
  <si>
    <t>503559</t>
  </si>
  <si>
    <t>07/06/2026</t>
  </si>
  <si>
    <t>503551</t>
  </si>
  <si>
    <t>503561</t>
  </si>
  <si>
    <t>Lee, Benjamin</t>
  </si>
  <si>
    <t>503556</t>
  </si>
  <si>
    <t>503552</t>
  </si>
  <si>
    <t>Erickson, Jon D.</t>
  </si>
  <si>
    <t>503467</t>
  </si>
  <si>
    <t>Possamai, Bianca</t>
  </si>
  <si>
    <t>503548</t>
  </si>
  <si>
    <t>Reinhardt, Clorice Rose</t>
  </si>
  <si>
    <t>503539</t>
  </si>
  <si>
    <t>503511</t>
  </si>
  <si>
    <t>503510</t>
  </si>
  <si>
    <t>Nelson, Clare Alice</t>
  </si>
  <si>
    <t>503528</t>
  </si>
  <si>
    <t>07/30/2026</t>
  </si>
  <si>
    <t>Ericksen, Polly J</t>
  </si>
  <si>
    <t>503549</t>
  </si>
  <si>
    <t>Kozlowski, Gwen Eileen</t>
  </si>
  <si>
    <t>503557</t>
  </si>
  <si>
    <t>Jackson, Peter Romney</t>
  </si>
  <si>
    <t>05/29/2026</t>
  </si>
  <si>
    <t>503519</t>
  </si>
  <si>
    <t>Gallese, Christine Peters</t>
  </si>
  <si>
    <t>503547</t>
  </si>
  <si>
    <t>503546</t>
  </si>
  <si>
    <t>05/20/2026</t>
  </si>
  <si>
    <t>503540</t>
  </si>
  <si>
    <t>503541</t>
  </si>
  <si>
    <t>503514</t>
  </si>
  <si>
    <t>06/17/2026</t>
  </si>
  <si>
    <t>Folan, Maire L</t>
  </si>
  <si>
    <t>09/01/2025</t>
  </si>
  <si>
    <t>503429</t>
  </si>
  <si>
    <t>Cipolla, Marilyn Jo</t>
  </si>
  <si>
    <t>503536</t>
  </si>
  <si>
    <t>503440</t>
  </si>
  <si>
    <t>10/01/2025</t>
  </si>
  <si>
    <t>04/06/2026</t>
  </si>
  <si>
    <t>08/01/2025</t>
  </si>
  <si>
    <t>Brady, Christopher J</t>
  </si>
  <si>
    <t>503265</t>
  </si>
  <si>
    <t>503393</t>
  </si>
  <si>
    <t>503395</t>
  </si>
  <si>
    <t>503396</t>
  </si>
  <si>
    <t>503394</t>
  </si>
  <si>
    <t>Eckenroth, Brian E.</t>
  </si>
  <si>
    <t>502989</t>
  </si>
  <si>
    <t>502932</t>
  </si>
  <si>
    <t xml:space="preserve">Northeast Crop and Livestock Research Station (NECLRS) at Nordic Farms in Charlotte, Vermont
</t>
  </si>
  <si>
    <t>Diehl, Sean A</t>
  </si>
  <si>
    <t>502906</t>
  </si>
  <si>
    <t>Van Leuven, Andrew James</t>
  </si>
  <si>
    <t>502903</t>
  </si>
  <si>
    <t>503096</t>
  </si>
  <si>
    <t>Edwards, Erika Miles</t>
  </si>
  <si>
    <t>502867</t>
  </si>
  <si>
    <t>07/16/2025</t>
  </si>
  <si>
    <t>Conner, David S.</t>
  </si>
  <si>
    <t>503594</t>
  </si>
  <si>
    <t>Teach, Stephen</t>
  </si>
  <si>
    <t>502715</t>
  </si>
  <si>
    <t>502694</t>
  </si>
  <si>
    <t>502669</t>
  </si>
  <si>
    <t>502668</t>
  </si>
  <si>
    <t>502650</t>
  </si>
  <si>
    <t>502628</t>
  </si>
  <si>
    <t>502583</t>
  </si>
  <si>
    <t>502651</t>
  </si>
  <si>
    <t>502560</t>
  </si>
  <si>
    <t>09/14/2027</t>
  </si>
  <si>
    <t>503537</t>
  </si>
  <si>
    <t>502486</t>
  </si>
  <si>
    <t>15500000402754</t>
  </si>
  <si>
    <t>502484</t>
  </si>
  <si>
    <t>502475</t>
  </si>
  <si>
    <t>Lake Champlain Sea Grant’s Great Lakes Aquaculture Collaborative: Casting Connections, Netting Knowledge</t>
  </si>
  <si>
    <t>Pontius, Jennifer A.</t>
  </si>
  <si>
    <t>502420</t>
  </si>
  <si>
    <t>503563</t>
  </si>
  <si>
    <t>502319</t>
  </si>
  <si>
    <t>502314</t>
  </si>
  <si>
    <t>501676</t>
  </si>
  <si>
    <t>09/15/2023</t>
  </si>
  <si>
    <t>501582</t>
  </si>
  <si>
    <t>501580</t>
  </si>
  <si>
    <t>501579</t>
  </si>
  <si>
    <t>501577</t>
  </si>
  <si>
    <t>501578</t>
  </si>
  <si>
    <t>501576</t>
  </si>
  <si>
    <t>501548</t>
  </si>
  <si>
    <t>503553</t>
  </si>
  <si>
    <t>501483</t>
  </si>
  <si>
    <t>Thali, Markus Josef</t>
  </si>
  <si>
    <t>501408</t>
  </si>
  <si>
    <t>501405</t>
  </si>
  <si>
    <t>Cheney, Nicholas A.</t>
  </si>
  <si>
    <t>500997</t>
  </si>
  <si>
    <t>500722</t>
  </si>
  <si>
    <t>500458</t>
  </si>
  <si>
    <t>038947</t>
  </si>
  <si>
    <t>501529</t>
  </si>
  <si>
    <t>131643098</t>
  </si>
  <si>
    <t>503508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</si>
</sst>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;@"/>
    <numFmt numFmtId="166" formatCode="0.0%"/>
  </numFmts>
  <fonts count="3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66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rgb="FF006600"/>
      <name val="Calibri"/>
      <family val="2"/>
      <scheme val="minor"/>
    </font>
    <font>
      <b/>
      <sz val="18"/>
      <color rgb="FF006600"/>
      <name val="Calibri"/>
      <family val="2"/>
      <scheme val="minor"/>
    </font>
    <font>
      <b/>
      <i/>
      <sz val="12"/>
      <color rgb="FF0066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7" applyNumberFormat="0" applyAlignment="0" applyProtection="0"/>
    <xf numFmtId="0" fontId="14" fillId="7" borderId="8" applyNumberFormat="0" applyAlignment="0" applyProtection="0"/>
    <xf numFmtId="0" fontId="15" fillId="7" borderId="7" applyNumberFormat="0" applyAlignment="0" applyProtection="0"/>
    <xf numFmtId="0" fontId="16" fillId="0" borderId="9" applyNumberFormat="0" applyFill="0" applyAlignment="0" applyProtection="0"/>
    <xf numFmtId="0" fontId="17" fillId="8" borderId="10" applyNumberFormat="0" applyAlignment="0" applyProtection="0"/>
    <xf numFmtId="0" fontId="18" fillId="0" borderId="0" applyNumberFormat="0" applyFill="0" applyBorder="0" applyAlignment="0" applyProtection="0"/>
    <xf numFmtId="0" fontId="5" fillId="9" borderId="11" applyNumberFormat="0" applyFont="0" applyAlignment="0" applyProtection="0"/>
    <xf numFmtId="0" fontId="19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28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3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 wrapText="1"/>
    </xf>
    <xf numFmtId="165" fontId="0" fillId="0" borderId="0" xfId="0" applyNumberFormat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24" fillId="0" borderId="1" xfId="1" applyNumberFormat="1" applyFont="1" applyFill="1" applyBorder="1" applyAlignment="1">
      <alignment horizontal="left" vertical="center"/>
    </xf>
    <xf numFmtId="3" fontId="2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2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vertical="center"/>
    </xf>
    <xf numFmtId="0" fontId="31" fillId="0" borderId="0" xfId="0" applyFont="1" applyAlignment="1">
      <alignment horizontal="left" vertical="center"/>
    </xf>
    <xf numFmtId="164" fontId="24" fillId="0" borderId="1" xfId="1" applyNumberFormat="1" applyFont="1" applyFill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28" fillId="0" borderId="1" xfId="48" applyBorder="1" applyAlignment="1">
      <alignment horizontal="left" vertical="center" readingOrder="1"/>
    </xf>
    <xf numFmtId="0" fontId="28" fillId="0" borderId="1" xfId="48" applyBorder="1" applyAlignment="1">
      <alignment horizontal="center" vertical="center" readingOrder="1"/>
    </xf>
    <xf numFmtId="165" fontId="28" fillId="0" borderId="1" xfId="0" applyNumberFormat="1" applyFont="1" applyBorder="1" applyAlignment="1">
      <alignment horizontal="center" vertical="center" readingOrder="1"/>
    </xf>
    <xf numFmtId="165" fontId="28" fillId="0" borderId="1" xfId="48" applyNumberFormat="1" applyBorder="1" applyAlignment="1">
      <alignment horizontal="center" vertical="center" readingOrder="1"/>
    </xf>
    <xf numFmtId="0" fontId="32" fillId="0" borderId="0" xfId="0" applyFont="1" applyAlignment="1">
      <alignment vertical="center"/>
    </xf>
    <xf numFmtId="3" fontId="33" fillId="0" borderId="0" xfId="0" applyNumberFormat="1" applyFont="1" applyAlignment="1">
      <alignment horizontal="left" vertical="center"/>
    </xf>
    <xf numFmtId="43" fontId="24" fillId="0" borderId="0" xfId="1" applyFont="1" applyAlignment="1">
      <alignment vertical="center"/>
    </xf>
    <xf numFmtId="3" fontId="2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/>
    </xf>
    <xf numFmtId="3" fontId="0" fillId="0" borderId="0" xfId="0" applyNumberFormat="1" applyAlignment="1">
      <alignment horizontal="left" vertical="center" wrapText="1"/>
    </xf>
    <xf numFmtId="3" fontId="4" fillId="0" borderId="0" xfId="0" applyNumberFormat="1" applyFont="1" applyAlignment="1">
      <alignment vertical="center"/>
    </xf>
    <xf numFmtId="3" fontId="24" fillId="0" borderId="0" xfId="0" applyNumberFormat="1" applyFont="1" applyAlignment="1">
      <alignment vertical="center"/>
    </xf>
    <xf numFmtId="3" fontId="28" fillId="0" borderId="1" xfId="48" applyNumberFormat="1" applyBorder="1" applyAlignment="1">
      <alignment vertical="center" readingOrder="1"/>
    </xf>
    <xf numFmtId="3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166" fontId="27" fillId="0" borderId="1" xfId="46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44" fontId="31" fillId="0" borderId="0" xfId="51" applyFont="1" applyAlignment="1">
      <alignment horizontal="left" vertical="center"/>
    </xf>
    <xf numFmtId="3" fontId="29" fillId="34" borderId="1" xfId="0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3" fontId="27" fillId="0" borderId="1" xfId="47" applyNumberFormat="1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166" fontId="29" fillId="34" borderId="1" xfId="46" applyNumberFormat="1" applyFont="1" applyFill="1" applyBorder="1" applyAlignment="1">
      <alignment horizontal="right" vertical="center" wrapText="1"/>
    </xf>
    <xf numFmtId="3" fontId="23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3" fontId="23" fillId="2" borderId="1" xfId="0" applyNumberFormat="1" applyFont="1" applyFill="1" applyBorder="1" applyAlignment="1">
      <alignment horizontal="right" vertical="center"/>
    </xf>
    <xf numFmtId="166" fontId="23" fillId="2" borderId="1" xfId="46" applyNumberFormat="1" applyFont="1" applyFill="1" applyBorder="1" applyAlignment="1">
      <alignment horizontal="right" vertical="center"/>
    </xf>
    <xf numFmtId="164" fontId="35" fillId="0" borderId="0" xfId="1" applyNumberFormat="1" applyFont="1" applyAlignment="1">
      <alignment horizontal="left" vertical="center"/>
    </xf>
    <xf numFmtId="0" fontId="0" fillId="35" borderId="1" xfId="0" applyFill="1" applyBorder="1" applyAlignment="1">
      <alignment horizontal="left" vertical="center"/>
    </xf>
    <xf numFmtId="0" fontId="0" fillId="35" borderId="0" xfId="0" applyFill="1" applyAlignment="1">
      <alignment horizontal="left" vertical="center"/>
    </xf>
    <xf numFmtId="3" fontId="0" fillId="35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9" fillId="34" borderId="2" xfId="0" applyFont="1" applyFill="1" applyBorder="1" applyAlignment="1">
      <alignment horizontal="left" vertical="center"/>
    </xf>
    <xf numFmtId="0" fontId="29" fillId="34" borderId="3" xfId="0" applyFont="1" applyFill="1" applyBorder="1" applyAlignment="1">
      <alignment horizontal="left" vertical="center"/>
    </xf>
    <xf numFmtId="3" fontId="29" fillId="34" borderId="2" xfId="0" applyNumberFormat="1" applyFont="1" applyFill="1" applyBorder="1" applyAlignment="1">
      <alignment horizontal="left" vertical="center" wrapText="1"/>
    </xf>
    <xf numFmtId="3" fontId="29" fillId="34" borderId="3" xfId="0" applyNumberFormat="1" applyFont="1" applyFill="1" applyBorder="1" applyAlignment="1">
      <alignment horizontal="left" vertical="center" wrapText="1"/>
    </xf>
  </cellXfs>
  <cellStyles count="52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4" xr:uid="{00000000-0005-0000-0000-00001C000000}"/>
    <cellStyle name="Comma 2 2" xfId="49" xr:uid="{C00AD701-76EE-4804-A0F5-726B5559B051}"/>
    <cellStyle name="Currency" xfId="5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00000000-0005-0000-0000-000027000000}"/>
    <cellStyle name="Normal 3" xfId="48" xr:uid="{00000000-0005-0000-0000-000028000000}"/>
    <cellStyle name="Normal_1-Award Summary" xfId="47" xr:uid="{00000000-0005-0000-0000-000029000000}"/>
    <cellStyle name="Note" xfId="16" builtinId="10" customBuiltin="1"/>
    <cellStyle name="Output" xfId="11" builtinId="21" customBuiltin="1"/>
    <cellStyle name="Percent" xfId="46" builtinId="5"/>
    <cellStyle name="Percent 2" xfId="45" xr:uid="{00000000-0005-0000-0000-000031000000}"/>
    <cellStyle name="Percent 2 2" xfId="50" xr:uid="{83EA9F91-C072-484A-A341-1029EF53065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3-RECORDS/Read%20Me%20-%20Pending%20InfoEd%20Proposals%20-%2008-07-20.xlsx" TargetMode="External"/><Relationship Id="rId1" Type="http://schemas.openxmlformats.org/officeDocument/2006/relationships/externalLinkPath" Target="/osp/03-RECORDS/Read%20Me%20-%20Pending%20InfoEd%20Proposals%20-%2008-07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ending List from InfoEd"/>
      <sheetName val="Sheet1"/>
      <sheetName val="cathy review"/>
    </sheetNames>
    <sheetDataSet>
      <sheetData sheetId="0" refreshError="1"/>
      <sheetData sheetId="1">
        <row r="1">
          <cell r="A1" t="str">
            <v>select from list</v>
          </cell>
        </row>
        <row r="2">
          <cell r="A2" t="str">
            <v>Advance Account</v>
          </cell>
        </row>
        <row r="3">
          <cell r="A3" t="str">
            <v>Awarded</v>
          </cell>
        </row>
        <row r="4">
          <cell r="A4" t="str">
            <v>Unfunded</v>
          </cell>
        </row>
        <row r="5">
          <cell r="A5" t="str">
            <v>Other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3"/>
  <sheetViews>
    <sheetView showGridLines="0" tabSelected="1" zoomScale="90" zoomScaleNormal="90" workbookViewId="0"/>
  </sheetViews>
  <sheetFormatPr defaultColWidth="12.7109375" defaultRowHeight="18" customHeight="1" x14ac:dyDescent="0.25"/>
  <cols>
    <col min="1" max="1" width="20.140625" style="4" customWidth="1"/>
    <col min="2" max="2" width="30.7109375" style="1" customWidth="1"/>
    <col min="3" max="3" width="2.7109375" style="17" customWidth="1"/>
    <col min="4" max="6" width="14.7109375" style="7" customWidth="1"/>
    <col min="7" max="7" width="2.7109375" style="17" customWidth="1"/>
    <col min="8" max="10" width="14.7109375" style="7" customWidth="1"/>
    <col min="11" max="11" width="2.7109375" style="17" customWidth="1"/>
    <col min="12" max="12" width="14.7109375" style="17" customWidth="1"/>
    <col min="13" max="13" width="14.7109375" style="3" customWidth="1"/>
    <col min="14" max="14" width="2.85546875" style="3" customWidth="1"/>
    <col min="15" max="16384" width="12.7109375" style="3"/>
  </cols>
  <sheetData>
    <row r="1" spans="1:13" s="8" customFormat="1" ht="30" customHeight="1" x14ac:dyDescent="0.25">
      <c r="A1" s="11" t="s">
        <v>17</v>
      </c>
      <c r="B1" s="13"/>
      <c r="C1" s="39"/>
      <c r="D1" s="14"/>
      <c r="E1" s="14"/>
      <c r="F1" s="14"/>
      <c r="G1" s="39"/>
      <c r="H1" s="14"/>
      <c r="I1" s="14"/>
      <c r="J1" s="14"/>
      <c r="K1" s="39"/>
      <c r="L1" s="27"/>
    </row>
    <row r="2" spans="1:13" s="8" customFormat="1" ht="20.25" customHeight="1" x14ac:dyDescent="0.25">
      <c r="A2" s="8" t="s">
        <v>22</v>
      </c>
      <c r="B2" s="13"/>
      <c r="C2" s="27"/>
      <c r="D2" s="14"/>
      <c r="E2" s="14"/>
      <c r="F2" s="50"/>
      <c r="G2" s="27"/>
      <c r="H2" s="14"/>
      <c r="I2" s="14"/>
      <c r="J2" s="14"/>
      <c r="K2" s="27"/>
      <c r="L2" s="27"/>
    </row>
    <row r="3" spans="1:13" s="10" customFormat="1" ht="18" customHeight="1" x14ac:dyDescent="0.25">
      <c r="A3" s="10" t="s">
        <v>372</v>
      </c>
      <c r="B3" s="15"/>
      <c r="C3" s="28"/>
      <c r="D3" s="26"/>
      <c r="E3" s="14"/>
      <c r="F3" s="14"/>
      <c r="G3" s="28"/>
      <c r="H3" s="26"/>
      <c r="I3" s="14"/>
      <c r="J3" s="14"/>
      <c r="K3" s="28"/>
      <c r="L3" s="27"/>
      <c r="M3" s="8"/>
    </row>
    <row r="4" spans="1:13" ht="18.75" customHeight="1" x14ac:dyDescent="0.25">
      <c r="A4" s="38" t="s">
        <v>91</v>
      </c>
      <c r="B4" s="32">
        <f>H18</f>
        <v>82</v>
      </c>
      <c r="F4" s="14"/>
      <c r="J4" s="14"/>
      <c r="M4" s="8"/>
    </row>
    <row r="5" spans="1:13" ht="18.75" customHeight="1" x14ac:dyDescent="0.25">
      <c r="A5" s="38" t="s">
        <v>92</v>
      </c>
      <c r="B5" s="32">
        <f>I18</f>
        <v>104</v>
      </c>
    </row>
    <row r="6" spans="1:13" s="10" customFormat="1" ht="18" customHeight="1" x14ac:dyDescent="0.25">
      <c r="A6" s="38" t="s">
        <v>373</v>
      </c>
      <c r="B6" s="16"/>
      <c r="C6" s="28"/>
      <c r="D6" s="7"/>
      <c r="E6" s="7"/>
      <c r="F6" s="26"/>
      <c r="G6" s="28"/>
      <c r="H6" s="7"/>
      <c r="I6" s="7"/>
      <c r="J6" s="26"/>
      <c r="K6" s="28"/>
      <c r="L6" s="28"/>
    </row>
    <row r="8" spans="1:13" ht="30" customHeight="1" x14ac:dyDescent="0.25">
      <c r="A8" s="67" t="s">
        <v>87</v>
      </c>
      <c r="B8" s="68"/>
      <c r="C8" s="53"/>
      <c r="D8" s="52" t="s">
        <v>456</v>
      </c>
      <c r="E8" s="52" t="s">
        <v>457</v>
      </c>
      <c r="F8" s="52" t="s">
        <v>458</v>
      </c>
      <c r="G8" s="53"/>
      <c r="H8" s="52" t="s">
        <v>460</v>
      </c>
      <c r="I8" s="52" t="s">
        <v>461</v>
      </c>
      <c r="J8" s="52" t="s">
        <v>376</v>
      </c>
      <c r="K8" s="53"/>
      <c r="L8" s="52" t="s">
        <v>459</v>
      </c>
      <c r="M8" s="52" t="s">
        <v>81</v>
      </c>
    </row>
    <row r="9" spans="1:13" ht="18" customHeight="1" x14ac:dyDescent="0.25">
      <c r="A9" s="66" t="s">
        <v>7</v>
      </c>
      <c r="B9" s="66"/>
      <c r="C9" s="2"/>
      <c r="D9" s="47">
        <f>SUM(D21:D30)</f>
        <v>23</v>
      </c>
      <c r="E9" s="47">
        <f>SUM(E21:E30)</f>
        <v>32</v>
      </c>
      <c r="F9" s="47">
        <f>SUM(F21:F30)</f>
        <v>4840425</v>
      </c>
      <c r="G9" s="2"/>
      <c r="H9" s="47">
        <f>SUM(H21:H30)</f>
        <v>28</v>
      </c>
      <c r="I9" s="47">
        <f>SUM(I21:I30)</f>
        <v>31</v>
      </c>
      <c r="J9" s="47">
        <f>SUM(J21:J30)</f>
        <v>3763913</v>
      </c>
      <c r="K9" s="2"/>
      <c r="L9" s="54">
        <f>J9-F9</f>
        <v>-1076512</v>
      </c>
      <c r="M9" s="49">
        <f>L9/F9</f>
        <v>-0.22240030575827535</v>
      </c>
    </row>
    <row r="10" spans="1:13" ht="18" customHeight="1" x14ac:dyDescent="0.25">
      <c r="A10" s="66" t="s">
        <v>11</v>
      </c>
      <c r="B10" s="66"/>
      <c r="C10" s="2"/>
      <c r="D10" s="47">
        <f>SUM(D31:D34)</f>
        <v>10</v>
      </c>
      <c r="E10" s="47">
        <f>SUM(E31:E34)</f>
        <v>14</v>
      </c>
      <c r="F10" s="47">
        <f>SUM(F31:F34)</f>
        <v>1363717</v>
      </c>
      <c r="G10" s="2"/>
      <c r="H10" s="47">
        <f>SUM(H31:H34)</f>
        <v>1</v>
      </c>
      <c r="I10" s="47">
        <f>SUM(I31:I34)</f>
        <v>2</v>
      </c>
      <c r="J10" s="47">
        <f>SUM(J31:J34)</f>
        <v>110000</v>
      </c>
      <c r="K10" s="2"/>
      <c r="L10" s="54">
        <f t="shared" ref="L10:L17" si="0">J10-F10</f>
        <v>-1253717</v>
      </c>
      <c r="M10" s="49">
        <f t="shared" ref="M10:M17" si="1">L10/F10</f>
        <v>-0.91933810314016762</v>
      </c>
    </row>
    <row r="11" spans="1:13" ht="18" customHeight="1" x14ac:dyDescent="0.25">
      <c r="A11" s="66" t="s">
        <v>10</v>
      </c>
      <c r="B11" s="66"/>
      <c r="C11" s="2"/>
      <c r="D11" s="47">
        <f>SUM(D35:D41)</f>
        <v>15</v>
      </c>
      <c r="E11" s="47">
        <f>SUM(E35:E41)</f>
        <v>23</v>
      </c>
      <c r="F11" s="47">
        <f>SUM(F35:F41)</f>
        <v>2291007</v>
      </c>
      <c r="G11" s="2"/>
      <c r="H11" s="47">
        <f>SUM(H35:H41)</f>
        <v>5</v>
      </c>
      <c r="I11" s="47">
        <f>SUM(I35:I41)</f>
        <v>6</v>
      </c>
      <c r="J11" s="47">
        <f>SUM(J35:J41)</f>
        <v>529782</v>
      </c>
      <c r="K11" s="2"/>
      <c r="L11" s="54">
        <f t="shared" si="0"/>
        <v>-1761225</v>
      </c>
      <c r="M11" s="49">
        <f t="shared" si="1"/>
        <v>-0.76875583531608593</v>
      </c>
    </row>
    <row r="12" spans="1:13" ht="18" customHeight="1" x14ac:dyDescent="0.25">
      <c r="A12" s="66" t="s">
        <v>13</v>
      </c>
      <c r="B12" s="66"/>
      <c r="C12" s="2"/>
      <c r="D12" s="47">
        <f>SUM(D42:D44)</f>
        <v>4</v>
      </c>
      <c r="E12" s="47">
        <f>SUM(E42:E44)</f>
        <v>12</v>
      </c>
      <c r="F12" s="47">
        <f>SUM(F42:F44)</f>
        <v>5074397</v>
      </c>
      <c r="G12" s="2"/>
      <c r="H12" s="47">
        <f>SUM(H42:H44)</f>
        <v>1</v>
      </c>
      <c r="I12" s="47">
        <f>SUM(I42:I44)</f>
        <v>1</v>
      </c>
      <c r="J12" s="47">
        <f>SUM(J42:J44)</f>
        <v>96083</v>
      </c>
      <c r="K12" s="2"/>
      <c r="L12" s="54">
        <f t="shared" si="0"/>
        <v>-4978314</v>
      </c>
      <c r="M12" s="49">
        <f t="shared" si="1"/>
        <v>-0.98106513936532758</v>
      </c>
    </row>
    <row r="13" spans="1:13" ht="18" customHeight="1" x14ac:dyDescent="0.25">
      <c r="A13" s="66" t="s">
        <v>12</v>
      </c>
      <c r="B13" s="66"/>
      <c r="C13" s="2"/>
      <c r="D13" s="47">
        <f>SUM(D45:D46)</f>
        <v>2</v>
      </c>
      <c r="E13" s="47">
        <f>SUM(E45:E46)</f>
        <v>2</v>
      </c>
      <c r="F13" s="47">
        <f>SUM(F45:F46)</f>
        <v>737160</v>
      </c>
      <c r="G13" s="2"/>
      <c r="H13" s="47">
        <f>SUM(H45:H46)</f>
        <v>1</v>
      </c>
      <c r="I13" s="47">
        <f>SUM(I45:I46)</f>
        <v>1</v>
      </c>
      <c r="J13" s="47">
        <f>SUM(J45:J46)</f>
        <v>6324</v>
      </c>
      <c r="K13" s="2"/>
      <c r="L13" s="54">
        <f t="shared" si="0"/>
        <v>-730836</v>
      </c>
      <c r="M13" s="49">
        <f t="shared" si="1"/>
        <v>-0.99142112974116881</v>
      </c>
    </row>
    <row r="14" spans="1:13" ht="18" customHeight="1" x14ac:dyDescent="0.25">
      <c r="A14" s="66" t="s">
        <v>15</v>
      </c>
      <c r="B14" s="66"/>
      <c r="C14" s="2"/>
      <c r="D14" s="47">
        <f>SUM(D47:D72)</f>
        <v>66</v>
      </c>
      <c r="E14" s="47">
        <f>SUM(E47:E72)</f>
        <v>78</v>
      </c>
      <c r="F14" s="47">
        <f>SUM(F47:F72)</f>
        <v>22454935</v>
      </c>
      <c r="G14" s="2"/>
      <c r="H14" s="47">
        <f>SUM(H47:H72)</f>
        <v>30</v>
      </c>
      <c r="I14" s="47">
        <f>SUM(I47:I72)</f>
        <v>43</v>
      </c>
      <c r="J14" s="47">
        <f>SUM(J47:J72)</f>
        <v>44298354</v>
      </c>
      <c r="K14" s="2"/>
      <c r="L14" s="54">
        <f t="shared" si="0"/>
        <v>21843419</v>
      </c>
      <c r="M14" s="49">
        <f t="shared" si="1"/>
        <v>0.97276696637064408</v>
      </c>
    </row>
    <row r="15" spans="1:13" ht="18" customHeight="1" x14ac:dyDescent="0.25">
      <c r="A15" s="66" t="s">
        <v>40</v>
      </c>
      <c r="B15" s="66"/>
      <c r="C15" s="2"/>
      <c r="D15" s="47">
        <f>SUM(D73:D75)</f>
        <v>3</v>
      </c>
      <c r="E15" s="47">
        <f>SUM(E73:E75)</f>
        <v>4</v>
      </c>
      <c r="F15" s="47">
        <f>SUM(F73:F75)</f>
        <v>727667</v>
      </c>
      <c r="G15" s="2"/>
      <c r="H15" s="47">
        <f>SUM(H73:H75)</f>
        <v>0</v>
      </c>
      <c r="I15" s="47">
        <f>SUM(I73:I75)</f>
        <v>0</v>
      </c>
      <c r="J15" s="47">
        <f>SUM(J73:J75)</f>
        <v>0</v>
      </c>
      <c r="K15" s="2"/>
      <c r="L15" s="54">
        <f t="shared" si="0"/>
        <v>-727667</v>
      </c>
      <c r="M15" s="49">
        <f t="shared" si="1"/>
        <v>-1</v>
      </c>
    </row>
    <row r="16" spans="1:13" ht="18" customHeight="1" x14ac:dyDescent="0.25">
      <c r="A16" s="66" t="s">
        <v>80</v>
      </c>
      <c r="B16" s="66"/>
      <c r="C16" s="2"/>
      <c r="D16" s="47">
        <f>SUM(D76:D81)</f>
        <v>7</v>
      </c>
      <c r="E16" s="47">
        <f>SUM(E76:E81)</f>
        <v>19</v>
      </c>
      <c r="F16" s="47">
        <f>SUM(F76:F81)</f>
        <v>8689920</v>
      </c>
      <c r="G16" s="2"/>
      <c r="H16" s="47">
        <f>SUM(H76:H81)</f>
        <v>4</v>
      </c>
      <c r="I16" s="47">
        <f>SUM(I76:I81)</f>
        <v>7</v>
      </c>
      <c r="J16" s="47">
        <f>SUM(J76:J81)</f>
        <v>8048239</v>
      </c>
      <c r="K16" s="2"/>
      <c r="L16" s="54">
        <f t="shared" si="0"/>
        <v>-641681</v>
      </c>
      <c r="M16" s="49">
        <f t="shared" si="1"/>
        <v>-7.384199164088967E-2</v>
      </c>
    </row>
    <row r="17" spans="1:13" ht="18" customHeight="1" x14ac:dyDescent="0.25">
      <c r="A17" s="66" t="s">
        <v>9</v>
      </c>
      <c r="B17" s="66"/>
      <c r="C17" s="2"/>
      <c r="D17" s="47">
        <f>D82</f>
        <v>12</v>
      </c>
      <c r="E17" s="47">
        <f>E82</f>
        <v>28</v>
      </c>
      <c r="F17" s="47">
        <f>F82</f>
        <v>2004222</v>
      </c>
      <c r="G17" s="2"/>
      <c r="H17" s="47">
        <f>H82</f>
        <v>12</v>
      </c>
      <c r="I17" s="47">
        <f>I82</f>
        <v>13</v>
      </c>
      <c r="J17" s="47">
        <f>J82</f>
        <v>4385181</v>
      </c>
      <c r="K17" s="2"/>
      <c r="L17" s="54">
        <f t="shared" si="0"/>
        <v>2380959</v>
      </c>
      <c r="M17" s="49">
        <f t="shared" si="1"/>
        <v>1.1879716917586973</v>
      </c>
    </row>
    <row r="18" spans="1:13" ht="18" customHeight="1" x14ac:dyDescent="0.25">
      <c r="A18" s="69" t="s">
        <v>88</v>
      </c>
      <c r="B18" s="70"/>
      <c r="C18" s="55"/>
      <c r="D18" s="52">
        <f>SUM(D9:D17)</f>
        <v>142</v>
      </c>
      <c r="E18" s="52">
        <f>SUM(E9:E17)</f>
        <v>212</v>
      </c>
      <c r="F18" s="52">
        <f>SUM(F9:F17)</f>
        <v>48183450</v>
      </c>
      <c r="G18" s="55"/>
      <c r="H18" s="52">
        <f>SUM(H9:H17)</f>
        <v>82</v>
      </c>
      <c r="I18" s="52">
        <f>SUM(I9:I17)</f>
        <v>104</v>
      </c>
      <c r="J18" s="52">
        <f>SUM(J9:J17)</f>
        <v>61237876</v>
      </c>
      <c r="K18" s="55"/>
      <c r="L18" s="52">
        <f>SUM(L9:L17)</f>
        <v>13054426</v>
      </c>
      <c r="M18" s="56">
        <f t="shared" ref="M18" si="2">L18/F18</f>
        <v>0.27093174108537266</v>
      </c>
    </row>
    <row r="19" spans="1:13" ht="18" customHeight="1" x14ac:dyDescent="0.25">
      <c r="C19" s="2"/>
      <c r="G19" s="2"/>
      <c r="K19" s="2"/>
      <c r="L19" s="1"/>
      <c r="M19" s="48"/>
    </row>
    <row r="20" spans="1:13" ht="30" customHeight="1" x14ac:dyDescent="0.25">
      <c r="A20" s="5" t="s">
        <v>1</v>
      </c>
      <c r="B20" s="5" t="s">
        <v>2</v>
      </c>
      <c r="C20" s="58"/>
      <c r="D20" s="57" t="s">
        <v>456</v>
      </c>
      <c r="E20" s="57" t="s">
        <v>457</v>
      </c>
      <c r="F20" s="57" t="s">
        <v>458</v>
      </c>
      <c r="G20" s="58"/>
      <c r="H20" s="57" t="s">
        <v>460</v>
      </c>
      <c r="I20" s="57" t="s">
        <v>461</v>
      </c>
      <c r="J20" s="57" t="s">
        <v>376</v>
      </c>
      <c r="K20" s="58"/>
      <c r="L20" s="57" t="s">
        <v>459</v>
      </c>
      <c r="M20" s="57" t="s">
        <v>81</v>
      </c>
    </row>
    <row r="21" spans="1:13" ht="18" customHeight="1" x14ac:dyDescent="0.25">
      <c r="A21" s="9" t="s">
        <v>7</v>
      </c>
      <c r="B21" s="9" t="s">
        <v>128</v>
      </c>
      <c r="C21" s="3"/>
      <c r="D21" s="47">
        <v>5</v>
      </c>
      <c r="E21" s="47">
        <v>6</v>
      </c>
      <c r="F21" s="47">
        <v>1067176</v>
      </c>
      <c r="G21" s="3"/>
      <c r="H21" s="47">
        <v>7</v>
      </c>
      <c r="I21" s="47">
        <v>9</v>
      </c>
      <c r="J21" s="47">
        <v>277922</v>
      </c>
      <c r="K21" s="58"/>
      <c r="L21" s="54">
        <f t="shared" ref="L21:L52" si="3">J21-F21</f>
        <v>-789254</v>
      </c>
      <c r="M21" s="49">
        <f>L21/F21</f>
        <v>-0.73957247914121005</v>
      </c>
    </row>
    <row r="22" spans="1:13" ht="18" customHeight="1" x14ac:dyDescent="0.25">
      <c r="A22" s="9" t="s">
        <v>7</v>
      </c>
      <c r="B22" s="9" t="s">
        <v>14</v>
      </c>
      <c r="C22" s="3"/>
      <c r="D22" s="47">
        <v>1</v>
      </c>
      <c r="E22" s="47">
        <v>1</v>
      </c>
      <c r="F22" s="47">
        <v>152575</v>
      </c>
      <c r="G22" s="3"/>
      <c r="H22" s="47">
        <v>0</v>
      </c>
      <c r="I22" s="47">
        <v>0</v>
      </c>
      <c r="J22" s="47">
        <v>0</v>
      </c>
      <c r="K22" s="3"/>
      <c r="L22" s="54">
        <f t="shared" si="3"/>
        <v>-152575</v>
      </c>
      <c r="M22" s="49">
        <f>L22/F22</f>
        <v>-1</v>
      </c>
    </row>
    <row r="23" spans="1:13" ht="18" customHeight="1" x14ac:dyDescent="0.25">
      <c r="A23" s="9" t="s">
        <v>7</v>
      </c>
      <c r="B23" s="9" t="s">
        <v>23</v>
      </c>
      <c r="C23" s="3"/>
      <c r="D23" s="47">
        <v>0</v>
      </c>
      <c r="E23" s="47">
        <v>0</v>
      </c>
      <c r="F23" s="47">
        <v>0</v>
      </c>
      <c r="G23" s="3"/>
      <c r="H23" s="47">
        <v>3</v>
      </c>
      <c r="I23" s="47">
        <v>3</v>
      </c>
      <c r="J23" s="47">
        <v>493613</v>
      </c>
      <c r="K23" s="3"/>
      <c r="L23" s="54">
        <f t="shared" si="3"/>
        <v>493613</v>
      </c>
      <c r="M23" s="49" t="s">
        <v>375</v>
      </c>
    </row>
    <row r="24" spans="1:13" ht="18" customHeight="1" x14ac:dyDescent="0.25">
      <c r="A24" s="9" t="s">
        <v>7</v>
      </c>
      <c r="B24" s="9" t="s">
        <v>52</v>
      </c>
      <c r="C24" s="3"/>
      <c r="D24" s="47">
        <v>3</v>
      </c>
      <c r="E24" s="47">
        <v>3</v>
      </c>
      <c r="F24" s="47">
        <v>86047</v>
      </c>
      <c r="G24" s="3"/>
      <c r="H24" s="47">
        <v>2</v>
      </c>
      <c r="I24" s="47">
        <v>2</v>
      </c>
      <c r="J24" s="47">
        <v>77606</v>
      </c>
      <c r="K24" s="3"/>
      <c r="L24" s="54">
        <f t="shared" si="3"/>
        <v>-8441</v>
      </c>
      <c r="M24" s="49">
        <f>L24/F24</f>
        <v>-9.8097551338222136E-2</v>
      </c>
    </row>
    <row r="25" spans="1:13" ht="18" customHeight="1" x14ac:dyDescent="0.25">
      <c r="A25" s="9" t="s">
        <v>7</v>
      </c>
      <c r="B25" s="9" t="s">
        <v>121</v>
      </c>
      <c r="C25" s="3"/>
      <c r="D25" s="47">
        <v>0</v>
      </c>
      <c r="E25" s="47">
        <v>0</v>
      </c>
      <c r="F25" s="47">
        <v>0</v>
      </c>
      <c r="G25" s="3"/>
      <c r="H25" s="47">
        <v>3</v>
      </c>
      <c r="I25" s="47">
        <v>3</v>
      </c>
      <c r="J25" s="47">
        <v>1509626</v>
      </c>
      <c r="K25" s="3"/>
      <c r="L25" s="54">
        <f t="shared" si="3"/>
        <v>1509626</v>
      </c>
      <c r="M25" s="49" t="s">
        <v>375</v>
      </c>
    </row>
    <row r="26" spans="1:13" ht="18" customHeight="1" x14ac:dyDescent="0.25">
      <c r="A26" s="9" t="s">
        <v>7</v>
      </c>
      <c r="B26" s="24" t="s">
        <v>82</v>
      </c>
      <c r="C26" s="3"/>
      <c r="D26" s="47">
        <v>2</v>
      </c>
      <c r="E26" s="47">
        <v>3</v>
      </c>
      <c r="F26" s="47">
        <v>146686</v>
      </c>
      <c r="G26" s="3"/>
      <c r="H26" s="47">
        <v>1</v>
      </c>
      <c r="I26" s="47">
        <v>1</v>
      </c>
      <c r="J26" s="47">
        <v>450545</v>
      </c>
      <c r="K26" s="3"/>
      <c r="L26" s="54">
        <f t="shared" si="3"/>
        <v>303859</v>
      </c>
      <c r="M26" s="49">
        <f t="shared" ref="M26:M36" si="4">L26/F26</f>
        <v>2.0714928486699482</v>
      </c>
    </row>
    <row r="27" spans="1:13" ht="18" customHeight="1" x14ac:dyDescent="0.25">
      <c r="A27" s="9" t="s">
        <v>7</v>
      </c>
      <c r="B27" s="9" t="s">
        <v>25</v>
      </c>
      <c r="C27" s="3"/>
      <c r="D27" s="47">
        <v>9</v>
      </c>
      <c r="E27" s="47">
        <v>13</v>
      </c>
      <c r="F27" s="47">
        <v>1545842</v>
      </c>
      <c r="G27" s="3"/>
      <c r="H27" s="47">
        <v>10</v>
      </c>
      <c r="I27" s="47">
        <v>11</v>
      </c>
      <c r="J27" s="47">
        <v>826005</v>
      </c>
      <c r="K27" s="3"/>
      <c r="L27" s="54">
        <f t="shared" si="3"/>
        <v>-719837</v>
      </c>
      <c r="M27" s="49">
        <f t="shared" si="4"/>
        <v>-0.46566013861701261</v>
      </c>
    </row>
    <row r="28" spans="1:13" ht="18" customHeight="1" x14ac:dyDescent="0.25">
      <c r="A28" s="9" t="s">
        <v>7</v>
      </c>
      <c r="B28" s="9" t="s">
        <v>118</v>
      </c>
      <c r="C28" s="3"/>
      <c r="D28" s="47">
        <v>1</v>
      </c>
      <c r="E28" s="47">
        <v>1</v>
      </c>
      <c r="F28" s="47">
        <v>705250</v>
      </c>
      <c r="G28" s="3"/>
      <c r="H28" s="47">
        <v>0</v>
      </c>
      <c r="I28" s="47">
        <v>0</v>
      </c>
      <c r="J28" s="47">
        <v>0</v>
      </c>
      <c r="K28" s="3"/>
      <c r="L28" s="54">
        <f t="shared" si="3"/>
        <v>-705250</v>
      </c>
      <c r="M28" s="49">
        <f t="shared" si="4"/>
        <v>-1</v>
      </c>
    </row>
    <row r="29" spans="1:13" ht="18" customHeight="1" x14ac:dyDescent="0.25">
      <c r="A29" s="9" t="s">
        <v>7</v>
      </c>
      <c r="B29" s="9" t="s">
        <v>84</v>
      </c>
      <c r="C29" s="3"/>
      <c r="D29" s="47">
        <v>1</v>
      </c>
      <c r="E29" s="47">
        <v>1</v>
      </c>
      <c r="F29" s="47">
        <v>26849</v>
      </c>
      <c r="G29" s="3"/>
      <c r="H29" s="47">
        <v>1</v>
      </c>
      <c r="I29" s="47">
        <v>1</v>
      </c>
      <c r="J29" s="47">
        <v>80576</v>
      </c>
      <c r="K29" s="3"/>
      <c r="L29" s="54">
        <f t="shared" si="3"/>
        <v>53727</v>
      </c>
      <c r="M29" s="49">
        <f t="shared" si="4"/>
        <v>2.0010801147156321</v>
      </c>
    </row>
    <row r="30" spans="1:13" ht="18" customHeight="1" x14ac:dyDescent="0.25">
      <c r="A30" s="9" t="s">
        <v>7</v>
      </c>
      <c r="B30" s="9" t="s">
        <v>51</v>
      </c>
      <c r="C30" s="3"/>
      <c r="D30" s="47">
        <v>1</v>
      </c>
      <c r="E30" s="47">
        <v>4</v>
      </c>
      <c r="F30" s="47">
        <v>1110000</v>
      </c>
      <c r="G30" s="3"/>
      <c r="H30" s="47">
        <v>1</v>
      </c>
      <c r="I30" s="47">
        <v>1</v>
      </c>
      <c r="J30" s="47">
        <v>48020</v>
      </c>
      <c r="K30" s="3"/>
      <c r="L30" s="54">
        <f t="shared" si="3"/>
        <v>-1061980</v>
      </c>
      <c r="M30" s="49">
        <f t="shared" si="4"/>
        <v>-0.95673873873873871</v>
      </c>
    </row>
    <row r="31" spans="1:13" ht="18" customHeight="1" x14ac:dyDescent="0.25">
      <c r="A31" s="9" t="s">
        <v>11</v>
      </c>
      <c r="B31" s="9" t="s">
        <v>55</v>
      </c>
      <c r="C31" s="3"/>
      <c r="D31" s="47">
        <v>1</v>
      </c>
      <c r="E31" s="47">
        <v>2</v>
      </c>
      <c r="F31" s="47">
        <v>245350</v>
      </c>
      <c r="G31" s="3"/>
      <c r="H31" s="47">
        <v>0</v>
      </c>
      <c r="I31" s="47">
        <v>0</v>
      </c>
      <c r="J31" s="47">
        <v>0</v>
      </c>
      <c r="K31" s="3"/>
      <c r="L31" s="54">
        <f t="shared" si="3"/>
        <v>-245350</v>
      </c>
      <c r="M31" s="49">
        <f t="shared" si="4"/>
        <v>-1</v>
      </c>
    </row>
    <row r="32" spans="1:13" ht="18" customHeight="1" x14ac:dyDescent="0.25">
      <c r="A32" s="9" t="s">
        <v>11</v>
      </c>
      <c r="B32" s="9" t="s">
        <v>49</v>
      </c>
      <c r="C32" s="3"/>
      <c r="D32" s="47">
        <v>3</v>
      </c>
      <c r="E32" s="47">
        <v>5</v>
      </c>
      <c r="F32" s="47">
        <v>462477</v>
      </c>
      <c r="G32" s="3"/>
      <c r="H32" s="47">
        <v>1</v>
      </c>
      <c r="I32" s="47">
        <v>2</v>
      </c>
      <c r="J32" s="47">
        <v>110000</v>
      </c>
      <c r="K32" s="3"/>
      <c r="L32" s="54">
        <f t="shared" si="3"/>
        <v>-352477</v>
      </c>
      <c r="M32" s="49">
        <f t="shared" si="4"/>
        <v>-0.76215033396255383</v>
      </c>
    </row>
    <row r="33" spans="1:13" ht="18" customHeight="1" x14ac:dyDescent="0.25">
      <c r="A33" s="9" t="s">
        <v>11</v>
      </c>
      <c r="B33" s="24" t="s">
        <v>83</v>
      </c>
      <c r="C33" s="3"/>
      <c r="D33" s="47">
        <v>5</v>
      </c>
      <c r="E33" s="47">
        <v>6</v>
      </c>
      <c r="F33" s="47">
        <v>606102</v>
      </c>
      <c r="G33" s="3"/>
      <c r="H33" s="47">
        <v>0</v>
      </c>
      <c r="I33" s="47">
        <v>0</v>
      </c>
      <c r="J33" s="47">
        <v>0</v>
      </c>
      <c r="K33" s="3"/>
      <c r="L33" s="54">
        <f t="shared" si="3"/>
        <v>-606102</v>
      </c>
      <c r="M33" s="49">
        <f t="shared" si="4"/>
        <v>-1</v>
      </c>
    </row>
    <row r="34" spans="1:13" ht="18" customHeight="1" x14ac:dyDescent="0.25">
      <c r="A34" s="9" t="s">
        <v>11</v>
      </c>
      <c r="B34" s="9" t="s">
        <v>48</v>
      </c>
      <c r="C34" s="3"/>
      <c r="D34" s="47">
        <v>1</v>
      </c>
      <c r="E34" s="47">
        <v>1</v>
      </c>
      <c r="F34" s="47">
        <v>49788</v>
      </c>
      <c r="G34" s="3"/>
      <c r="H34" s="47">
        <v>0</v>
      </c>
      <c r="I34" s="47">
        <v>0</v>
      </c>
      <c r="J34" s="47">
        <v>0</v>
      </c>
      <c r="K34" s="3"/>
      <c r="L34" s="54">
        <f t="shared" si="3"/>
        <v>-49788</v>
      </c>
      <c r="M34" s="49">
        <f t="shared" si="4"/>
        <v>-1</v>
      </c>
    </row>
    <row r="35" spans="1:13" ht="18" customHeight="1" x14ac:dyDescent="0.25">
      <c r="A35" s="9" t="s">
        <v>10</v>
      </c>
      <c r="B35" s="9" t="s">
        <v>37</v>
      </c>
      <c r="C35" s="3"/>
      <c r="D35" s="47">
        <v>2</v>
      </c>
      <c r="E35" s="47">
        <v>4</v>
      </c>
      <c r="F35" s="47">
        <v>352609</v>
      </c>
      <c r="G35" s="3"/>
      <c r="H35" s="47">
        <v>0</v>
      </c>
      <c r="I35" s="47">
        <v>0</v>
      </c>
      <c r="J35" s="47">
        <v>0</v>
      </c>
      <c r="K35" s="3"/>
      <c r="L35" s="54">
        <f t="shared" si="3"/>
        <v>-352609</v>
      </c>
      <c r="M35" s="49">
        <f t="shared" si="4"/>
        <v>-1</v>
      </c>
    </row>
    <row r="36" spans="1:13" ht="18" customHeight="1" x14ac:dyDescent="0.25">
      <c r="A36" s="9" t="s">
        <v>10</v>
      </c>
      <c r="B36" s="9" t="s">
        <v>34</v>
      </c>
      <c r="C36" s="3"/>
      <c r="D36" s="47">
        <v>5</v>
      </c>
      <c r="E36" s="47">
        <v>5</v>
      </c>
      <c r="F36" s="47">
        <v>517036</v>
      </c>
      <c r="G36" s="3"/>
      <c r="H36" s="47">
        <v>1</v>
      </c>
      <c r="I36" s="47">
        <v>1</v>
      </c>
      <c r="J36" s="47">
        <v>227523</v>
      </c>
      <c r="K36" s="3"/>
      <c r="L36" s="54">
        <f t="shared" si="3"/>
        <v>-289513</v>
      </c>
      <c r="M36" s="49">
        <f t="shared" si="4"/>
        <v>-0.55994746980867871</v>
      </c>
    </row>
    <row r="37" spans="1:13" ht="18" customHeight="1" x14ac:dyDescent="0.25">
      <c r="A37" s="9" t="s">
        <v>10</v>
      </c>
      <c r="B37" s="9" t="s">
        <v>44</v>
      </c>
      <c r="C37" s="3"/>
      <c r="D37" s="47">
        <v>0</v>
      </c>
      <c r="E37" s="47">
        <v>0</v>
      </c>
      <c r="F37" s="47">
        <v>0</v>
      </c>
      <c r="G37" s="3"/>
      <c r="H37" s="47">
        <v>1</v>
      </c>
      <c r="I37" s="47">
        <v>1</v>
      </c>
      <c r="J37" s="47">
        <v>14479</v>
      </c>
      <c r="K37" s="3"/>
      <c r="L37" s="54">
        <f t="shared" si="3"/>
        <v>14479</v>
      </c>
      <c r="M37" s="49" t="s">
        <v>375</v>
      </c>
    </row>
    <row r="38" spans="1:13" ht="18" customHeight="1" x14ac:dyDescent="0.25">
      <c r="A38" s="9" t="s">
        <v>10</v>
      </c>
      <c r="B38" s="9" t="s">
        <v>63</v>
      </c>
      <c r="C38" s="3"/>
      <c r="D38" s="47">
        <v>1</v>
      </c>
      <c r="E38" s="47">
        <v>1</v>
      </c>
      <c r="F38" s="47">
        <v>30982</v>
      </c>
      <c r="G38" s="3"/>
      <c r="H38" s="47">
        <v>1</v>
      </c>
      <c r="I38" s="47">
        <v>1</v>
      </c>
      <c r="J38" s="47">
        <v>5000</v>
      </c>
      <c r="K38" s="3"/>
      <c r="L38" s="54">
        <f t="shared" si="3"/>
        <v>-25982</v>
      </c>
      <c r="M38" s="49">
        <f t="shared" ref="M38:M46" si="5">L38/F38</f>
        <v>-0.83861597056355308</v>
      </c>
    </row>
    <row r="39" spans="1:13" ht="18" customHeight="1" x14ac:dyDescent="0.25">
      <c r="A39" s="9" t="s">
        <v>10</v>
      </c>
      <c r="B39" s="9" t="s">
        <v>60</v>
      </c>
      <c r="C39" s="3"/>
      <c r="D39" s="47">
        <v>2</v>
      </c>
      <c r="E39" s="47">
        <v>3</v>
      </c>
      <c r="F39" s="47">
        <v>236562</v>
      </c>
      <c r="G39" s="3"/>
      <c r="H39" s="47">
        <v>1</v>
      </c>
      <c r="I39" s="47">
        <v>1</v>
      </c>
      <c r="J39" s="47">
        <v>168405</v>
      </c>
      <c r="K39" s="3"/>
      <c r="L39" s="54">
        <f t="shared" si="3"/>
        <v>-68157</v>
      </c>
      <c r="M39" s="49">
        <f t="shared" si="5"/>
        <v>-0.28811474370355339</v>
      </c>
    </row>
    <row r="40" spans="1:13" ht="18" customHeight="1" x14ac:dyDescent="0.25">
      <c r="A40" s="9" t="s">
        <v>10</v>
      </c>
      <c r="B40" s="9" t="s">
        <v>31</v>
      </c>
      <c r="C40" s="3"/>
      <c r="D40" s="47">
        <v>2</v>
      </c>
      <c r="E40" s="47">
        <v>2</v>
      </c>
      <c r="F40" s="47">
        <v>103354</v>
      </c>
      <c r="G40" s="3"/>
      <c r="H40" s="47">
        <v>1</v>
      </c>
      <c r="I40" s="47">
        <v>2</v>
      </c>
      <c r="J40" s="47">
        <v>114375</v>
      </c>
      <c r="K40" s="3"/>
      <c r="L40" s="54">
        <f t="shared" si="3"/>
        <v>11021</v>
      </c>
      <c r="M40" s="49">
        <f t="shared" si="5"/>
        <v>0.10663351200727596</v>
      </c>
    </row>
    <row r="41" spans="1:13" ht="18" customHeight="1" x14ac:dyDescent="0.25">
      <c r="A41" s="9" t="s">
        <v>10</v>
      </c>
      <c r="B41" s="9" t="s">
        <v>59</v>
      </c>
      <c r="C41" s="3"/>
      <c r="D41" s="47">
        <v>3</v>
      </c>
      <c r="E41" s="47">
        <v>8</v>
      </c>
      <c r="F41" s="47">
        <v>1050464</v>
      </c>
      <c r="G41" s="3"/>
      <c r="H41" s="47">
        <v>0</v>
      </c>
      <c r="I41" s="47">
        <v>0</v>
      </c>
      <c r="J41" s="47">
        <v>0</v>
      </c>
      <c r="K41" s="3"/>
      <c r="L41" s="54">
        <f t="shared" si="3"/>
        <v>-1050464</v>
      </c>
      <c r="M41" s="49">
        <f t="shared" si="5"/>
        <v>-1</v>
      </c>
    </row>
    <row r="42" spans="1:13" ht="18" customHeight="1" x14ac:dyDescent="0.25">
      <c r="A42" s="9" t="s">
        <v>13</v>
      </c>
      <c r="B42" s="9" t="s">
        <v>42</v>
      </c>
      <c r="C42" s="3"/>
      <c r="D42" s="47">
        <v>2</v>
      </c>
      <c r="E42" s="47">
        <v>2</v>
      </c>
      <c r="F42" s="47">
        <v>1209491</v>
      </c>
      <c r="G42" s="3"/>
      <c r="H42" s="47">
        <v>1</v>
      </c>
      <c r="I42" s="47">
        <v>1</v>
      </c>
      <c r="J42" s="47">
        <v>96083</v>
      </c>
      <c r="K42" s="3"/>
      <c r="L42" s="54">
        <f t="shared" si="3"/>
        <v>-1113408</v>
      </c>
      <c r="M42" s="49">
        <f t="shared" si="5"/>
        <v>-0.92055914430119778</v>
      </c>
    </row>
    <row r="43" spans="1:13" ht="18" customHeight="1" x14ac:dyDescent="0.25">
      <c r="A43" s="9" t="s">
        <v>13</v>
      </c>
      <c r="B43" s="9" t="s">
        <v>62</v>
      </c>
      <c r="C43" s="3"/>
      <c r="D43" s="47">
        <v>1</v>
      </c>
      <c r="E43" s="47">
        <v>2</v>
      </c>
      <c r="F43" s="47">
        <v>244409</v>
      </c>
      <c r="G43" s="3"/>
      <c r="H43" s="47">
        <v>0</v>
      </c>
      <c r="I43" s="47">
        <v>0</v>
      </c>
      <c r="J43" s="47">
        <v>0</v>
      </c>
      <c r="K43" s="3"/>
      <c r="L43" s="54">
        <f t="shared" si="3"/>
        <v>-244409</v>
      </c>
      <c r="M43" s="49">
        <f t="shared" si="5"/>
        <v>-1</v>
      </c>
    </row>
    <row r="44" spans="1:13" ht="18" customHeight="1" x14ac:dyDescent="0.25">
      <c r="A44" s="9" t="s">
        <v>13</v>
      </c>
      <c r="B44" s="9" t="s">
        <v>79</v>
      </c>
      <c r="C44" s="3"/>
      <c r="D44" s="47">
        <v>1</v>
      </c>
      <c r="E44" s="47">
        <v>8</v>
      </c>
      <c r="F44" s="47">
        <v>3620497</v>
      </c>
      <c r="G44" s="3"/>
      <c r="H44" s="47">
        <v>0</v>
      </c>
      <c r="I44" s="47">
        <v>0</v>
      </c>
      <c r="J44" s="47">
        <v>0</v>
      </c>
      <c r="K44" s="3"/>
      <c r="L44" s="54">
        <f t="shared" si="3"/>
        <v>-3620497</v>
      </c>
      <c r="M44" s="49">
        <f t="shared" si="5"/>
        <v>-1</v>
      </c>
    </row>
    <row r="45" spans="1:13" ht="18" customHeight="1" x14ac:dyDescent="0.25">
      <c r="A45" s="9" t="s">
        <v>12</v>
      </c>
      <c r="B45" s="9" t="s">
        <v>36</v>
      </c>
      <c r="C45" s="3"/>
      <c r="D45" s="47">
        <v>1</v>
      </c>
      <c r="E45" s="47">
        <v>1</v>
      </c>
      <c r="F45" s="47">
        <v>521143</v>
      </c>
      <c r="G45" s="3"/>
      <c r="H45" s="47">
        <v>1</v>
      </c>
      <c r="I45" s="47">
        <v>1</v>
      </c>
      <c r="J45" s="47">
        <v>6324</v>
      </c>
      <c r="K45" s="3"/>
      <c r="L45" s="54">
        <f t="shared" si="3"/>
        <v>-514819</v>
      </c>
      <c r="M45" s="49">
        <f t="shared" si="5"/>
        <v>-0.98786513490539063</v>
      </c>
    </row>
    <row r="46" spans="1:13" ht="18" customHeight="1" x14ac:dyDescent="0.25">
      <c r="A46" s="9" t="s">
        <v>12</v>
      </c>
      <c r="B46" s="9" t="s">
        <v>90</v>
      </c>
      <c r="C46" s="3"/>
      <c r="D46" s="47">
        <v>1</v>
      </c>
      <c r="E46" s="47">
        <v>1</v>
      </c>
      <c r="F46" s="47">
        <v>216017</v>
      </c>
      <c r="G46" s="3"/>
      <c r="H46" s="47">
        <v>0</v>
      </c>
      <c r="I46" s="47">
        <v>0</v>
      </c>
      <c r="J46" s="47">
        <v>0</v>
      </c>
      <c r="K46" s="3"/>
      <c r="L46" s="54">
        <f t="shared" si="3"/>
        <v>-216017</v>
      </c>
      <c r="M46" s="49">
        <f t="shared" si="5"/>
        <v>-1</v>
      </c>
    </row>
    <row r="47" spans="1:13" ht="18" customHeight="1" x14ac:dyDescent="0.25">
      <c r="A47" s="9" t="s">
        <v>15</v>
      </c>
      <c r="B47" s="9" t="s">
        <v>57</v>
      </c>
      <c r="C47" s="3"/>
      <c r="D47" s="47">
        <v>0</v>
      </c>
      <c r="E47" s="47">
        <v>0</v>
      </c>
      <c r="F47" s="47">
        <v>0</v>
      </c>
      <c r="G47" s="3"/>
      <c r="H47" s="47">
        <v>1</v>
      </c>
      <c r="I47" s="47">
        <v>1</v>
      </c>
      <c r="J47" s="47">
        <v>184788</v>
      </c>
      <c r="K47" s="3"/>
      <c r="L47" s="54">
        <f t="shared" si="3"/>
        <v>184788</v>
      </c>
      <c r="M47" s="49" t="s">
        <v>375</v>
      </c>
    </row>
    <row r="48" spans="1:13" ht="18" customHeight="1" x14ac:dyDescent="0.25">
      <c r="A48" s="9" t="s">
        <v>15</v>
      </c>
      <c r="B48" s="9" t="s">
        <v>41</v>
      </c>
      <c r="C48" s="3"/>
      <c r="D48" s="47">
        <v>2</v>
      </c>
      <c r="E48" s="47">
        <v>2</v>
      </c>
      <c r="F48" s="47">
        <v>114359</v>
      </c>
      <c r="G48" s="3"/>
      <c r="H48" s="47">
        <v>0</v>
      </c>
      <c r="I48" s="47">
        <v>0</v>
      </c>
      <c r="J48" s="47">
        <v>0</v>
      </c>
      <c r="K48" s="3"/>
      <c r="L48" s="54">
        <f t="shared" si="3"/>
        <v>-114359</v>
      </c>
      <c r="M48" s="49">
        <f t="shared" ref="M48:M60" si="6">L48/F48</f>
        <v>-1</v>
      </c>
    </row>
    <row r="49" spans="1:13" ht="18" customHeight="1" x14ac:dyDescent="0.25">
      <c r="A49" s="9" t="s">
        <v>15</v>
      </c>
      <c r="B49" s="9" t="s">
        <v>47</v>
      </c>
      <c r="C49" s="3"/>
      <c r="D49" s="47">
        <v>12</v>
      </c>
      <c r="E49" s="47">
        <v>17</v>
      </c>
      <c r="F49" s="47">
        <v>4946771</v>
      </c>
      <c r="G49" s="3"/>
      <c r="H49" s="47">
        <v>8</v>
      </c>
      <c r="I49" s="47">
        <v>13</v>
      </c>
      <c r="J49" s="47">
        <v>4479180</v>
      </c>
      <c r="K49" s="3"/>
      <c r="L49" s="54">
        <f t="shared" si="3"/>
        <v>-467591</v>
      </c>
      <c r="M49" s="49">
        <f t="shared" si="6"/>
        <v>-9.4524488802897891E-2</v>
      </c>
    </row>
    <row r="50" spans="1:13" ht="18" customHeight="1" x14ac:dyDescent="0.25">
      <c r="A50" s="9" t="s">
        <v>15</v>
      </c>
      <c r="B50" s="9" t="s">
        <v>39</v>
      </c>
      <c r="C50" s="3"/>
      <c r="D50" s="47">
        <v>1</v>
      </c>
      <c r="E50" s="47">
        <v>2</v>
      </c>
      <c r="F50" s="47">
        <v>244230</v>
      </c>
      <c r="G50" s="3"/>
      <c r="H50" s="47">
        <v>1</v>
      </c>
      <c r="I50" s="47">
        <v>1</v>
      </c>
      <c r="J50" s="47">
        <v>33600</v>
      </c>
      <c r="K50" s="3"/>
      <c r="L50" s="54">
        <f t="shared" si="3"/>
        <v>-210630</v>
      </c>
      <c r="M50" s="49">
        <f t="shared" si="6"/>
        <v>-0.86242476354256237</v>
      </c>
    </row>
    <row r="51" spans="1:13" ht="18" customHeight="1" x14ac:dyDescent="0.25">
      <c r="A51" s="9" t="s">
        <v>15</v>
      </c>
      <c r="B51" s="9" t="s">
        <v>85</v>
      </c>
      <c r="C51" s="3"/>
      <c r="D51" s="47">
        <v>6</v>
      </c>
      <c r="E51" s="47">
        <v>6</v>
      </c>
      <c r="F51" s="47">
        <v>529483</v>
      </c>
      <c r="G51" s="3"/>
      <c r="H51" s="47">
        <v>1</v>
      </c>
      <c r="I51" s="47">
        <v>1</v>
      </c>
      <c r="J51" s="47">
        <v>20624</v>
      </c>
      <c r="K51" s="3"/>
      <c r="L51" s="54">
        <f t="shared" si="3"/>
        <v>-508859</v>
      </c>
      <c r="M51" s="49">
        <f t="shared" si="6"/>
        <v>-0.961048796656361</v>
      </c>
    </row>
    <row r="52" spans="1:13" ht="18" customHeight="1" x14ac:dyDescent="0.25">
      <c r="A52" s="9" t="s">
        <v>15</v>
      </c>
      <c r="B52" s="9" t="s">
        <v>46</v>
      </c>
      <c r="C52" s="3"/>
      <c r="D52" s="47">
        <v>1</v>
      </c>
      <c r="E52" s="47">
        <v>1</v>
      </c>
      <c r="F52" s="47">
        <v>532745</v>
      </c>
      <c r="G52" s="3"/>
      <c r="H52" s="47">
        <v>1</v>
      </c>
      <c r="I52" s="47">
        <v>1</v>
      </c>
      <c r="J52" s="47">
        <v>150804</v>
      </c>
      <c r="K52" s="3"/>
      <c r="L52" s="54">
        <f t="shared" si="3"/>
        <v>-381941</v>
      </c>
      <c r="M52" s="49">
        <f t="shared" si="6"/>
        <v>-0.71693023866953232</v>
      </c>
    </row>
    <row r="53" spans="1:13" ht="18" customHeight="1" x14ac:dyDescent="0.25">
      <c r="A53" s="9" t="s">
        <v>15</v>
      </c>
      <c r="B53" s="9" t="s">
        <v>56</v>
      </c>
      <c r="C53" s="3"/>
      <c r="D53" s="47">
        <v>1</v>
      </c>
      <c r="E53" s="47">
        <v>1</v>
      </c>
      <c r="F53" s="47">
        <v>68743</v>
      </c>
      <c r="G53" s="3"/>
      <c r="H53" s="47">
        <v>2</v>
      </c>
      <c r="I53" s="47">
        <v>2</v>
      </c>
      <c r="J53" s="47">
        <v>98669</v>
      </c>
      <c r="K53" s="3"/>
      <c r="L53" s="54">
        <f t="shared" ref="L53:L82" si="7">J53-F53</f>
        <v>29926</v>
      </c>
      <c r="M53" s="49">
        <f t="shared" si="6"/>
        <v>0.4353315973990079</v>
      </c>
    </row>
    <row r="54" spans="1:13" ht="18" customHeight="1" x14ac:dyDescent="0.25">
      <c r="A54" s="9" t="s">
        <v>15</v>
      </c>
      <c r="B54" s="9" t="s">
        <v>35</v>
      </c>
      <c r="C54" s="3"/>
      <c r="D54" s="47">
        <v>1</v>
      </c>
      <c r="E54" s="47">
        <v>1</v>
      </c>
      <c r="F54" s="47">
        <v>598271</v>
      </c>
      <c r="G54" s="3"/>
      <c r="H54" s="47">
        <v>0</v>
      </c>
      <c r="I54" s="47">
        <v>0</v>
      </c>
      <c r="J54" s="47">
        <v>0</v>
      </c>
      <c r="K54" s="3"/>
      <c r="L54" s="54">
        <f t="shared" si="7"/>
        <v>-598271</v>
      </c>
      <c r="M54" s="49">
        <f t="shared" si="6"/>
        <v>-1</v>
      </c>
    </row>
    <row r="55" spans="1:13" ht="18" customHeight="1" x14ac:dyDescent="0.25">
      <c r="A55" s="9" t="s">
        <v>15</v>
      </c>
      <c r="B55" s="9" t="s">
        <v>30</v>
      </c>
      <c r="C55" s="3"/>
      <c r="D55" s="47">
        <v>4</v>
      </c>
      <c r="E55" s="47">
        <v>5</v>
      </c>
      <c r="F55" s="47">
        <v>1354005</v>
      </c>
      <c r="G55" s="3"/>
      <c r="H55" s="47">
        <v>0</v>
      </c>
      <c r="I55" s="47">
        <v>0</v>
      </c>
      <c r="J55" s="47">
        <v>0</v>
      </c>
      <c r="K55" s="3"/>
      <c r="L55" s="54">
        <f t="shared" si="7"/>
        <v>-1354005</v>
      </c>
      <c r="M55" s="49">
        <f t="shared" si="6"/>
        <v>-1</v>
      </c>
    </row>
    <row r="56" spans="1:13" ht="18" customHeight="1" x14ac:dyDescent="0.25">
      <c r="A56" s="9" t="s">
        <v>15</v>
      </c>
      <c r="B56" s="9" t="s">
        <v>45</v>
      </c>
      <c r="C56" s="3"/>
      <c r="D56" s="47">
        <v>4</v>
      </c>
      <c r="E56" s="47">
        <v>4</v>
      </c>
      <c r="F56" s="47">
        <v>572592</v>
      </c>
      <c r="G56" s="3"/>
      <c r="H56" s="47">
        <v>0</v>
      </c>
      <c r="I56" s="47">
        <v>0</v>
      </c>
      <c r="J56" s="47">
        <v>0</v>
      </c>
      <c r="K56" s="3"/>
      <c r="L56" s="54">
        <f t="shared" si="7"/>
        <v>-572592</v>
      </c>
      <c r="M56" s="49">
        <f t="shared" si="6"/>
        <v>-1</v>
      </c>
    </row>
    <row r="57" spans="1:13" ht="18" customHeight="1" x14ac:dyDescent="0.25">
      <c r="A57" s="9" t="s">
        <v>15</v>
      </c>
      <c r="B57" s="9" t="s">
        <v>29</v>
      </c>
      <c r="C57" s="3"/>
      <c r="D57" s="47">
        <v>2</v>
      </c>
      <c r="E57" s="47">
        <v>2</v>
      </c>
      <c r="F57" s="47">
        <v>525075</v>
      </c>
      <c r="G57" s="3"/>
      <c r="H57" s="47">
        <v>2</v>
      </c>
      <c r="I57" s="47">
        <v>2</v>
      </c>
      <c r="J57" s="47">
        <v>1027181</v>
      </c>
      <c r="K57" s="3"/>
      <c r="L57" s="54">
        <f t="shared" si="7"/>
        <v>502106</v>
      </c>
      <c r="M57" s="49">
        <f t="shared" si="6"/>
        <v>0.95625577298481168</v>
      </c>
    </row>
    <row r="58" spans="1:13" ht="18" customHeight="1" x14ac:dyDescent="0.25">
      <c r="A58" s="9" t="s">
        <v>15</v>
      </c>
      <c r="B58" s="9" t="s">
        <v>74</v>
      </c>
      <c r="C58" s="3"/>
      <c r="D58" s="47">
        <v>1</v>
      </c>
      <c r="E58" s="47">
        <v>1</v>
      </c>
      <c r="F58" s="47">
        <v>390641</v>
      </c>
      <c r="G58" s="3"/>
      <c r="H58" s="47">
        <v>0</v>
      </c>
      <c r="I58" s="47">
        <v>0</v>
      </c>
      <c r="J58" s="47">
        <v>0</v>
      </c>
      <c r="K58" s="3"/>
      <c r="L58" s="54">
        <f t="shared" si="7"/>
        <v>-390641</v>
      </c>
      <c r="M58" s="49">
        <f t="shared" si="6"/>
        <v>-1</v>
      </c>
    </row>
    <row r="59" spans="1:13" ht="18" customHeight="1" x14ac:dyDescent="0.25">
      <c r="A59" s="9" t="s">
        <v>15</v>
      </c>
      <c r="B59" s="9" t="s">
        <v>58</v>
      </c>
      <c r="C59" s="3"/>
      <c r="D59" s="47">
        <v>1</v>
      </c>
      <c r="E59" s="47">
        <v>1</v>
      </c>
      <c r="F59" s="47">
        <v>248274</v>
      </c>
      <c r="G59" s="3"/>
      <c r="H59" s="47">
        <v>0</v>
      </c>
      <c r="I59" s="47">
        <v>0</v>
      </c>
      <c r="J59" s="47">
        <v>0</v>
      </c>
      <c r="K59" s="3"/>
      <c r="L59" s="54">
        <f t="shared" si="7"/>
        <v>-248274</v>
      </c>
      <c r="M59" s="49">
        <f t="shared" si="6"/>
        <v>-1</v>
      </c>
    </row>
    <row r="60" spans="1:13" ht="18" customHeight="1" x14ac:dyDescent="0.25">
      <c r="A60" s="9" t="s">
        <v>15</v>
      </c>
      <c r="B60" s="9" t="s">
        <v>38</v>
      </c>
      <c r="C60" s="3"/>
      <c r="D60" s="47">
        <v>1</v>
      </c>
      <c r="E60" s="47">
        <v>1</v>
      </c>
      <c r="F60" s="47">
        <v>777725</v>
      </c>
      <c r="G60" s="3"/>
      <c r="H60" s="47">
        <v>0</v>
      </c>
      <c r="I60" s="47">
        <v>0</v>
      </c>
      <c r="J60" s="47">
        <v>0</v>
      </c>
      <c r="K60" s="3"/>
      <c r="L60" s="54">
        <f t="shared" si="7"/>
        <v>-777725</v>
      </c>
      <c r="M60" s="49">
        <f t="shared" si="6"/>
        <v>-1</v>
      </c>
    </row>
    <row r="61" spans="1:13" ht="18" customHeight="1" x14ac:dyDescent="0.25">
      <c r="A61" s="9" t="s">
        <v>15</v>
      </c>
      <c r="B61" s="63" t="s">
        <v>127</v>
      </c>
      <c r="C61" s="64"/>
      <c r="D61" s="65">
        <v>0</v>
      </c>
      <c r="E61" s="65">
        <v>0</v>
      </c>
      <c r="F61" s="65">
        <v>0</v>
      </c>
      <c r="G61" s="3"/>
      <c r="H61" s="47">
        <v>1</v>
      </c>
      <c r="I61" s="47">
        <v>4</v>
      </c>
      <c r="J61" s="47">
        <v>4998578</v>
      </c>
      <c r="K61" s="3"/>
      <c r="L61" s="54">
        <f t="shared" si="7"/>
        <v>4998578</v>
      </c>
      <c r="M61" s="49" t="s">
        <v>375</v>
      </c>
    </row>
    <row r="62" spans="1:13" ht="18" customHeight="1" x14ac:dyDescent="0.25">
      <c r="A62" s="9" t="s">
        <v>15</v>
      </c>
      <c r="B62" s="9" t="s">
        <v>43</v>
      </c>
      <c r="C62" s="3"/>
      <c r="D62" s="47">
        <v>7</v>
      </c>
      <c r="E62" s="47">
        <v>8</v>
      </c>
      <c r="F62" s="47">
        <v>1132843</v>
      </c>
      <c r="G62" s="3"/>
      <c r="H62" s="47">
        <v>1</v>
      </c>
      <c r="I62" s="47">
        <v>1</v>
      </c>
      <c r="J62" s="47">
        <v>186418</v>
      </c>
      <c r="K62" s="3"/>
      <c r="L62" s="54">
        <f t="shared" si="7"/>
        <v>-946425</v>
      </c>
      <c r="M62" s="49">
        <f>L62/F62</f>
        <v>-0.83544233402157231</v>
      </c>
    </row>
    <row r="63" spans="1:13" ht="18" customHeight="1" x14ac:dyDescent="0.25">
      <c r="A63" s="9" t="s">
        <v>15</v>
      </c>
      <c r="B63" s="9" t="s">
        <v>27</v>
      </c>
      <c r="C63" s="3"/>
      <c r="D63" s="47">
        <v>2</v>
      </c>
      <c r="E63" s="47">
        <v>3</v>
      </c>
      <c r="F63" s="47">
        <v>384839</v>
      </c>
      <c r="G63" s="3"/>
      <c r="H63" s="47">
        <v>2</v>
      </c>
      <c r="I63" s="47">
        <v>3</v>
      </c>
      <c r="J63" s="47">
        <v>318500</v>
      </c>
      <c r="K63" s="3"/>
      <c r="L63" s="54">
        <f t="shared" si="7"/>
        <v>-66339</v>
      </c>
      <c r="M63" s="49">
        <f>L63/F63</f>
        <v>-0.17238117758335303</v>
      </c>
    </row>
    <row r="64" spans="1:13" ht="18" customHeight="1" x14ac:dyDescent="0.25">
      <c r="A64" s="9" t="s">
        <v>15</v>
      </c>
      <c r="B64" s="9" t="s">
        <v>50</v>
      </c>
      <c r="C64" s="3"/>
      <c r="D64" s="47">
        <v>1</v>
      </c>
      <c r="E64" s="47">
        <v>1</v>
      </c>
      <c r="F64" s="47">
        <v>34329</v>
      </c>
      <c r="G64" s="3"/>
      <c r="H64" s="47">
        <v>0</v>
      </c>
      <c r="I64" s="47">
        <v>0</v>
      </c>
      <c r="J64" s="47">
        <v>0</v>
      </c>
      <c r="K64" s="3"/>
      <c r="L64" s="54">
        <f t="shared" si="7"/>
        <v>-34329</v>
      </c>
      <c r="M64" s="49">
        <f>L64/F64</f>
        <v>-1</v>
      </c>
    </row>
    <row r="65" spans="1:13" ht="18" customHeight="1" x14ac:dyDescent="0.25">
      <c r="A65" s="9" t="s">
        <v>15</v>
      </c>
      <c r="B65" s="9" t="s">
        <v>286</v>
      </c>
      <c r="C65" s="3"/>
      <c r="D65" s="47">
        <v>0</v>
      </c>
      <c r="E65" s="47">
        <v>0</v>
      </c>
      <c r="F65" s="47">
        <v>0</v>
      </c>
      <c r="G65" s="3"/>
      <c r="H65" s="47">
        <v>1</v>
      </c>
      <c r="I65" s="47">
        <v>1</v>
      </c>
      <c r="J65" s="47">
        <v>61400</v>
      </c>
      <c r="K65" s="3"/>
      <c r="L65" s="54">
        <f t="shared" si="7"/>
        <v>61400</v>
      </c>
      <c r="M65" s="49" t="s">
        <v>375</v>
      </c>
    </row>
    <row r="66" spans="1:13" ht="18" customHeight="1" x14ac:dyDescent="0.25">
      <c r="A66" s="9" t="s">
        <v>15</v>
      </c>
      <c r="B66" s="9" t="s">
        <v>53</v>
      </c>
      <c r="C66" s="3"/>
      <c r="D66" s="47">
        <v>2</v>
      </c>
      <c r="E66" s="47">
        <v>3</v>
      </c>
      <c r="F66" s="47">
        <v>1428973</v>
      </c>
      <c r="G66" s="3"/>
      <c r="H66" s="47">
        <v>0</v>
      </c>
      <c r="I66" s="47">
        <v>0</v>
      </c>
      <c r="J66" s="47">
        <v>0</v>
      </c>
      <c r="K66" s="3"/>
      <c r="L66" s="54">
        <f t="shared" si="7"/>
        <v>-1428973</v>
      </c>
      <c r="M66" s="49">
        <f>L66/F66</f>
        <v>-1</v>
      </c>
    </row>
    <row r="67" spans="1:13" ht="18" customHeight="1" x14ac:dyDescent="0.25">
      <c r="A67" s="9" t="s">
        <v>15</v>
      </c>
      <c r="B67" s="9" t="s">
        <v>32</v>
      </c>
      <c r="C67" s="3"/>
      <c r="D67" s="47">
        <v>1</v>
      </c>
      <c r="E67" s="47">
        <v>1</v>
      </c>
      <c r="F67" s="47">
        <v>236300</v>
      </c>
      <c r="G67" s="3"/>
      <c r="H67" s="47">
        <v>0</v>
      </c>
      <c r="I67" s="47">
        <v>0</v>
      </c>
      <c r="J67" s="47">
        <v>0</v>
      </c>
      <c r="K67" s="3"/>
      <c r="L67" s="54">
        <f t="shared" si="7"/>
        <v>-236300</v>
      </c>
      <c r="M67" s="49">
        <f>L67/F67</f>
        <v>-1</v>
      </c>
    </row>
    <row r="68" spans="1:13" ht="18" customHeight="1" x14ac:dyDescent="0.25">
      <c r="A68" s="9" t="s">
        <v>15</v>
      </c>
      <c r="B68" s="9" t="s">
        <v>24</v>
      </c>
      <c r="C68" s="3"/>
      <c r="D68" s="47">
        <v>4</v>
      </c>
      <c r="E68" s="47">
        <v>4</v>
      </c>
      <c r="F68" s="47">
        <v>1013480</v>
      </c>
      <c r="G68" s="3"/>
      <c r="H68" s="47">
        <v>0</v>
      </c>
      <c r="I68" s="47">
        <v>0</v>
      </c>
      <c r="J68" s="47">
        <v>0</v>
      </c>
      <c r="K68" s="3"/>
      <c r="L68" s="54">
        <f t="shared" si="7"/>
        <v>-1013480</v>
      </c>
      <c r="M68" s="49">
        <f>L68/F68</f>
        <v>-1</v>
      </c>
    </row>
    <row r="69" spans="1:13" ht="18" customHeight="1" x14ac:dyDescent="0.25">
      <c r="A69" s="9" t="s">
        <v>15</v>
      </c>
      <c r="B69" s="9" t="s">
        <v>28</v>
      </c>
      <c r="C69" s="3"/>
      <c r="D69" s="47">
        <v>11</v>
      </c>
      <c r="E69" s="47">
        <v>13</v>
      </c>
      <c r="F69" s="47">
        <v>6492189</v>
      </c>
      <c r="G69" s="3"/>
      <c r="H69" s="47">
        <v>7</v>
      </c>
      <c r="I69" s="47">
        <v>9</v>
      </c>
      <c r="J69" s="47">
        <v>2640408</v>
      </c>
      <c r="K69" s="3"/>
      <c r="L69" s="54">
        <f t="shared" si="7"/>
        <v>-3851781</v>
      </c>
      <c r="M69" s="49">
        <f>L69/F69</f>
        <v>-0.59329464992470182</v>
      </c>
    </row>
    <row r="70" spans="1:13" ht="18" customHeight="1" x14ac:dyDescent="0.25">
      <c r="A70" s="9" t="s">
        <v>15</v>
      </c>
      <c r="B70" s="9" t="s">
        <v>54</v>
      </c>
      <c r="C70" s="3"/>
      <c r="D70" s="47">
        <v>1</v>
      </c>
      <c r="E70" s="47">
        <v>1</v>
      </c>
      <c r="F70" s="47">
        <v>829068</v>
      </c>
      <c r="G70" s="3"/>
      <c r="H70" s="47">
        <v>0</v>
      </c>
      <c r="I70" s="47">
        <v>0</v>
      </c>
      <c r="J70" s="47">
        <v>0</v>
      </c>
      <c r="K70" s="3"/>
      <c r="L70" s="54">
        <f t="shared" si="7"/>
        <v>-829068</v>
      </c>
      <c r="M70" s="49">
        <f>L70/F70</f>
        <v>-1</v>
      </c>
    </row>
    <row r="71" spans="1:13" ht="18" customHeight="1" x14ac:dyDescent="0.25">
      <c r="A71" s="9" t="s">
        <v>15</v>
      </c>
      <c r="B71" s="9" t="s">
        <v>126</v>
      </c>
      <c r="C71" s="3"/>
      <c r="D71" s="47">
        <v>0</v>
      </c>
      <c r="E71" s="47">
        <v>0</v>
      </c>
      <c r="F71" s="47">
        <v>0</v>
      </c>
      <c r="G71" s="3"/>
      <c r="H71" s="47">
        <v>1</v>
      </c>
      <c r="I71" s="47">
        <v>1</v>
      </c>
      <c r="J71" s="47">
        <v>23328</v>
      </c>
      <c r="K71" s="3"/>
      <c r="L71" s="54">
        <f t="shared" si="7"/>
        <v>23328</v>
      </c>
      <c r="M71" s="49" t="s">
        <v>375</v>
      </c>
    </row>
    <row r="72" spans="1:13" ht="18" customHeight="1" x14ac:dyDescent="0.25">
      <c r="A72" s="9" t="s">
        <v>15</v>
      </c>
      <c r="B72" s="34" t="s">
        <v>61</v>
      </c>
      <c r="C72" s="3"/>
      <c r="D72" s="65">
        <v>0</v>
      </c>
      <c r="E72" s="65">
        <v>0</v>
      </c>
      <c r="F72" s="65">
        <v>0</v>
      </c>
      <c r="G72" s="3"/>
      <c r="H72" s="47">
        <v>1</v>
      </c>
      <c r="I72" s="47">
        <v>3</v>
      </c>
      <c r="J72" s="47">
        <v>30074876</v>
      </c>
      <c r="K72" s="3"/>
      <c r="L72" s="54">
        <f t="shared" si="7"/>
        <v>30074876</v>
      </c>
      <c r="M72" s="49" t="s">
        <v>375</v>
      </c>
    </row>
    <row r="73" spans="1:13" ht="18" customHeight="1" x14ac:dyDescent="0.25">
      <c r="A73" s="9" t="s">
        <v>40</v>
      </c>
      <c r="B73" s="9" t="s">
        <v>157</v>
      </c>
      <c r="C73" s="3"/>
      <c r="D73" s="47">
        <v>1</v>
      </c>
      <c r="E73" s="47">
        <v>2</v>
      </c>
      <c r="F73" s="47">
        <v>100000</v>
      </c>
      <c r="G73" s="3"/>
      <c r="H73" s="47">
        <v>0</v>
      </c>
      <c r="I73" s="47">
        <v>0</v>
      </c>
      <c r="J73" s="47">
        <v>0</v>
      </c>
      <c r="K73" s="3"/>
      <c r="L73" s="54">
        <f t="shared" si="7"/>
        <v>-100000</v>
      </c>
      <c r="M73" s="49">
        <f>L73/F73</f>
        <v>-1</v>
      </c>
    </row>
    <row r="74" spans="1:13" ht="18" customHeight="1" x14ac:dyDescent="0.25">
      <c r="A74" s="9" t="s">
        <v>40</v>
      </c>
      <c r="B74" s="9" t="s">
        <v>125</v>
      </c>
      <c r="C74" s="3"/>
      <c r="D74" s="47">
        <v>1</v>
      </c>
      <c r="E74" s="47">
        <v>1</v>
      </c>
      <c r="F74" s="47">
        <v>623667</v>
      </c>
      <c r="G74" s="3"/>
      <c r="H74" s="47">
        <v>0</v>
      </c>
      <c r="I74" s="47">
        <v>0</v>
      </c>
      <c r="J74" s="47">
        <v>0</v>
      </c>
      <c r="K74" s="3"/>
      <c r="L74" s="54">
        <f t="shared" si="7"/>
        <v>-623667</v>
      </c>
      <c r="M74" s="49">
        <f>L74/F74</f>
        <v>-1</v>
      </c>
    </row>
    <row r="75" spans="1:13" ht="18" customHeight="1" x14ac:dyDescent="0.25">
      <c r="A75" s="9" t="s">
        <v>40</v>
      </c>
      <c r="B75" s="9" t="s">
        <v>141</v>
      </c>
      <c r="C75" s="2"/>
      <c r="D75" s="47">
        <v>1</v>
      </c>
      <c r="E75" s="47">
        <v>1</v>
      </c>
      <c r="F75" s="47">
        <v>4000</v>
      </c>
      <c r="G75" s="2"/>
      <c r="H75" s="47">
        <v>0</v>
      </c>
      <c r="I75" s="47">
        <v>0</v>
      </c>
      <c r="J75" s="47">
        <v>0</v>
      </c>
      <c r="K75" s="2"/>
      <c r="L75" s="54">
        <f t="shared" si="7"/>
        <v>-4000</v>
      </c>
      <c r="M75" s="49">
        <f>L75/F75</f>
        <v>-1</v>
      </c>
    </row>
    <row r="76" spans="1:13" ht="18" customHeight="1" x14ac:dyDescent="0.25">
      <c r="A76" s="9" t="s">
        <v>80</v>
      </c>
      <c r="B76" s="9" t="s">
        <v>147</v>
      </c>
      <c r="C76" s="3"/>
      <c r="D76" s="47">
        <v>1</v>
      </c>
      <c r="E76" s="47">
        <v>1</v>
      </c>
      <c r="F76" s="47">
        <v>390311</v>
      </c>
      <c r="G76" s="3"/>
      <c r="H76" s="47">
        <v>0</v>
      </c>
      <c r="I76" s="47">
        <v>0</v>
      </c>
      <c r="J76" s="47">
        <v>0</v>
      </c>
      <c r="K76" s="3"/>
      <c r="L76" s="54">
        <f t="shared" si="7"/>
        <v>-390311</v>
      </c>
      <c r="M76" s="49">
        <f>L76/F76</f>
        <v>-1</v>
      </c>
    </row>
    <row r="77" spans="1:13" ht="18" customHeight="1" x14ac:dyDescent="0.25">
      <c r="A77" s="9" t="s">
        <v>80</v>
      </c>
      <c r="B77" s="9" t="s">
        <v>164</v>
      </c>
      <c r="C77" s="3"/>
      <c r="D77" s="47">
        <v>3</v>
      </c>
      <c r="E77" s="47">
        <v>13</v>
      </c>
      <c r="F77" s="47">
        <v>5471238</v>
      </c>
      <c r="G77" s="3"/>
      <c r="H77" s="47">
        <v>2</v>
      </c>
      <c r="I77" s="47">
        <v>2</v>
      </c>
      <c r="J77" s="47">
        <v>1035192</v>
      </c>
      <c r="K77" s="3"/>
      <c r="L77" s="54">
        <f t="shared" si="7"/>
        <v>-4436046</v>
      </c>
      <c r="M77" s="49">
        <f>L77/F77</f>
        <v>-0.81079382764924501</v>
      </c>
    </row>
    <row r="78" spans="1:13" ht="18" customHeight="1" x14ac:dyDescent="0.25">
      <c r="A78" s="9" t="s">
        <v>80</v>
      </c>
      <c r="B78" s="9" t="s">
        <v>188</v>
      </c>
      <c r="C78" s="3"/>
      <c r="D78" s="47">
        <v>0</v>
      </c>
      <c r="E78" s="47">
        <v>0</v>
      </c>
      <c r="F78" s="47">
        <v>0</v>
      </c>
      <c r="G78" s="3"/>
      <c r="H78" s="47">
        <v>1</v>
      </c>
      <c r="I78" s="47">
        <v>4</v>
      </c>
      <c r="J78" s="47">
        <v>3753950</v>
      </c>
      <c r="K78" s="3"/>
      <c r="L78" s="54">
        <f t="shared" si="7"/>
        <v>3753950</v>
      </c>
      <c r="M78" s="49" t="s">
        <v>375</v>
      </c>
    </row>
    <row r="79" spans="1:13" ht="18" customHeight="1" x14ac:dyDescent="0.25">
      <c r="A79" s="9" t="s">
        <v>80</v>
      </c>
      <c r="B79" s="9" t="s">
        <v>171</v>
      </c>
      <c r="C79" s="3"/>
      <c r="D79" s="47">
        <v>1</v>
      </c>
      <c r="E79" s="47">
        <v>1</v>
      </c>
      <c r="F79" s="47">
        <v>349980</v>
      </c>
      <c r="G79" s="3"/>
      <c r="H79" s="47">
        <v>0</v>
      </c>
      <c r="I79" s="47">
        <v>0</v>
      </c>
      <c r="J79" s="47">
        <v>0</v>
      </c>
      <c r="K79" s="3"/>
      <c r="L79" s="54">
        <f t="shared" si="7"/>
        <v>-349980</v>
      </c>
      <c r="M79" s="49">
        <f>L79/F79</f>
        <v>-1</v>
      </c>
    </row>
    <row r="80" spans="1:13" ht="18" customHeight="1" x14ac:dyDescent="0.25">
      <c r="A80" s="9" t="s">
        <v>80</v>
      </c>
      <c r="B80" s="9" t="s">
        <v>183</v>
      </c>
      <c r="C80" s="3"/>
      <c r="D80" s="47">
        <v>1</v>
      </c>
      <c r="E80" s="47">
        <v>3</v>
      </c>
      <c r="F80" s="47">
        <v>2165729</v>
      </c>
      <c r="G80" s="3"/>
      <c r="H80" s="47">
        <v>0</v>
      </c>
      <c r="I80" s="47">
        <v>0</v>
      </c>
      <c r="J80" s="47">
        <v>0</v>
      </c>
      <c r="K80" s="3"/>
      <c r="L80" s="54">
        <f t="shared" si="7"/>
        <v>-2165729</v>
      </c>
      <c r="M80" s="49">
        <f>L80/F80</f>
        <v>-1</v>
      </c>
    </row>
    <row r="81" spans="1:13" ht="18" customHeight="1" x14ac:dyDescent="0.25">
      <c r="A81" s="9" t="s">
        <v>80</v>
      </c>
      <c r="B81" s="9" t="s">
        <v>184</v>
      </c>
      <c r="C81" s="3"/>
      <c r="D81" s="47">
        <v>1</v>
      </c>
      <c r="E81" s="47">
        <v>1</v>
      </c>
      <c r="F81" s="47">
        <v>312662</v>
      </c>
      <c r="G81" s="3"/>
      <c r="H81" s="47">
        <v>1</v>
      </c>
      <c r="I81" s="47">
        <v>1</v>
      </c>
      <c r="J81" s="47">
        <v>3259097</v>
      </c>
      <c r="K81" s="3"/>
      <c r="L81" s="54">
        <f t="shared" si="7"/>
        <v>2946435</v>
      </c>
      <c r="M81" s="49">
        <f>L81/F81</f>
        <v>9.4237067504205818</v>
      </c>
    </row>
    <row r="82" spans="1:13" ht="18" customHeight="1" x14ac:dyDescent="0.25">
      <c r="A82" s="9" t="s">
        <v>9</v>
      </c>
      <c r="B82" s="9" t="s">
        <v>26</v>
      </c>
      <c r="C82" s="2"/>
      <c r="D82" s="47">
        <v>12</v>
      </c>
      <c r="E82" s="47">
        <v>28</v>
      </c>
      <c r="F82" s="47">
        <v>2004222</v>
      </c>
      <c r="G82" s="2"/>
      <c r="H82" s="47">
        <v>12</v>
      </c>
      <c r="I82" s="47">
        <v>13</v>
      </c>
      <c r="J82" s="47">
        <v>4385181</v>
      </c>
      <c r="K82" s="2"/>
      <c r="L82" s="54">
        <f t="shared" si="7"/>
        <v>2380959</v>
      </c>
      <c r="M82" s="49">
        <f>L82/F82</f>
        <v>1.1879716917586973</v>
      </c>
    </row>
    <row r="83" spans="1:13" ht="18" customHeight="1" x14ac:dyDescent="0.25">
      <c r="A83" s="59" t="s">
        <v>75</v>
      </c>
      <c r="B83" s="59"/>
      <c r="C83" s="2"/>
      <c r="D83" s="60">
        <f>SUM(D21:D82)</f>
        <v>142</v>
      </c>
      <c r="E83" s="60">
        <f>SUM(E21:E82)</f>
        <v>212</v>
      </c>
      <c r="F83" s="60">
        <f>SUM(F21:F82)</f>
        <v>48183450</v>
      </c>
      <c r="G83" s="2"/>
      <c r="H83" s="60">
        <f>SUM(H21:H82)</f>
        <v>82</v>
      </c>
      <c r="I83" s="60">
        <f>SUM(I21:I82)</f>
        <v>104</v>
      </c>
      <c r="J83" s="60">
        <f>SUM(J21:J82)</f>
        <v>61237876</v>
      </c>
      <c r="K83" s="2"/>
      <c r="L83" s="60">
        <f>SUM(L21:L82)</f>
        <v>13054426</v>
      </c>
      <c r="M83" s="61">
        <f t="shared" ref="M83" si="8">L83/F83</f>
        <v>0.27093174108537266</v>
      </c>
    </row>
  </sheetData>
  <sortState xmlns:xlrd2="http://schemas.microsoft.com/office/spreadsheetml/2017/richdata2" ref="A21:Y82">
    <sortCondition ref="A21:A82"/>
    <sortCondition ref="B21:B82"/>
  </sortState>
  <mergeCells count="11">
    <mergeCell ref="A14:B14"/>
    <mergeCell ref="A15:B15"/>
    <mergeCell ref="A16:B16"/>
    <mergeCell ref="A17:B17"/>
    <mergeCell ref="A18:B18"/>
    <mergeCell ref="A13:B13"/>
    <mergeCell ref="A8:B8"/>
    <mergeCell ref="A9:B9"/>
    <mergeCell ref="A10:B10"/>
    <mergeCell ref="A11:B11"/>
    <mergeCell ref="A12:B12"/>
  </mergeCells>
  <pageMargins left="0.2" right="0" top="0.25" bottom="0.5" header="0" footer="0.25"/>
  <pageSetup scale="57" fitToHeight="2" orientation="portrait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308C-49C3-4AEB-9341-C23F7919F1A2}">
  <sheetPr>
    <pageSetUpPr fitToPage="1"/>
  </sheetPr>
  <dimension ref="A1:T112"/>
  <sheetViews>
    <sheetView showGridLines="0" zoomScale="90" zoomScaleNormal="90" workbookViewId="0"/>
  </sheetViews>
  <sheetFormatPr defaultColWidth="12.7109375" defaultRowHeight="18" customHeight="1" x14ac:dyDescent="0.25"/>
  <cols>
    <col min="1" max="1" width="12.7109375" style="1" customWidth="1"/>
    <col min="2" max="2" width="31.28515625" style="1" bestFit="1" customWidth="1"/>
    <col min="3" max="3" width="29.140625" style="1" bestFit="1" customWidth="1"/>
    <col min="4" max="4" width="40" style="1" bestFit="1" customWidth="1"/>
    <col min="5" max="5" width="19.28515625" style="1" bestFit="1" customWidth="1"/>
    <col min="6" max="6" width="41.28515625" style="4" bestFit="1" customWidth="1"/>
    <col min="7" max="7" width="19.28515625" style="1" customWidth="1"/>
    <col min="8" max="8" width="15.140625" style="3" customWidth="1"/>
    <col min="9" max="10" width="12.7109375" style="18" customWidth="1"/>
    <col min="11" max="13" width="12.7109375" style="22" customWidth="1"/>
    <col min="14" max="16" width="12.7109375" style="4" customWidth="1"/>
    <col min="17" max="17" width="12.7109375" style="1" customWidth="1"/>
    <col min="18" max="18" width="25.28515625" style="43" customWidth="1"/>
    <col min="19" max="20" width="12.7109375" style="17" customWidth="1"/>
    <col min="21" max="16384" width="12.7109375" style="1"/>
  </cols>
  <sheetData>
    <row r="1" spans="1:20" s="13" customFormat="1" ht="30" customHeight="1" x14ac:dyDescent="0.25">
      <c r="A1" s="11" t="s">
        <v>17</v>
      </c>
      <c r="D1" s="50"/>
      <c r="H1" s="8"/>
      <c r="I1" s="12"/>
      <c r="J1" s="12"/>
      <c r="K1" s="29"/>
      <c r="L1" s="29"/>
      <c r="M1" s="29"/>
      <c r="N1" s="44"/>
      <c r="O1" s="44"/>
      <c r="P1" s="44"/>
      <c r="R1" s="27"/>
      <c r="S1" s="27"/>
      <c r="T1" s="27"/>
    </row>
    <row r="2" spans="1:20" s="13" customFormat="1" ht="20.25" customHeight="1" x14ac:dyDescent="0.25">
      <c r="A2" s="8" t="s">
        <v>22</v>
      </c>
      <c r="C2" s="62"/>
      <c r="D2" s="51"/>
      <c r="E2" s="50"/>
      <c r="L2" s="29"/>
      <c r="M2" s="29"/>
      <c r="N2" s="44"/>
      <c r="O2" s="44"/>
      <c r="P2" s="44"/>
      <c r="R2" s="27"/>
      <c r="S2" s="27"/>
      <c r="T2" s="27"/>
    </row>
    <row r="3" spans="1:20" s="15" customFormat="1" ht="18" customHeight="1" x14ac:dyDescent="0.25">
      <c r="A3" s="10" t="s">
        <v>374</v>
      </c>
      <c r="D3" s="13"/>
      <c r="E3" s="31"/>
      <c r="H3" s="13"/>
      <c r="I3" s="13"/>
      <c r="J3" s="13"/>
      <c r="K3" s="13"/>
      <c r="L3" s="29"/>
      <c r="M3" s="29"/>
      <c r="N3" s="44"/>
      <c r="O3" s="44"/>
      <c r="P3" s="44"/>
      <c r="R3" s="28"/>
      <c r="S3" s="28"/>
      <c r="T3" s="28"/>
    </row>
    <row r="4" spans="1:20" s="15" customFormat="1" ht="18" customHeight="1" x14ac:dyDescent="0.25">
      <c r="A4" s="33" t="s">
        <v>91</v>
      </c>
      <c r="B4" s="40"/>
      <c r="C4" s="25">
        <v>82</v>
      </c>
      <c r="D4" s="13"/>
      <c r="H4" s="13"/>
      <c r="I4" s="13"/>
      <c r="J4" s="13"/>
      <c r="K4" s="13"/>
      <c r="L4" s="29"/>
      <c r="M4" s="29"/>
      <c r="N4" s="44"/>
      <c r="O4" s="44"/>
      <c r="P4" s="44"/>
      <c r="R4" s="28"/>
      <c r="S4" s="28"/>
      <c r="T4" s="28"/>
    </row>
    <row r="5" spans="1:20" s="15" customFormat="1" ht="18" customHeight="1" x14ac:dyDescent="0.25">
      <c r="A5" s="33" t="s">
        <v>92</v>
      </c>
      <c r="B5" s="40"/>
      <c r="C5" s="25">
        <v>104</v>
      </c>
      <c r="D5" s="13"/>
      <c r="E5" s="31"/>
      <c r="H5" s="13"/>
      <c r="I5" s="13"/>
      <c r="J5" s="13"/>
      <c r="K5" s="13"/>
      <c r="L5" s="29"/>
      <c r="M5" s="29"/>
      <c r="N5" s="44"/>
      <c r="O5" s="44"/>
      <c r="P5" s="44"/>
      <c r="R5" s="28"/>
      <c r="S5" s="28"/>
      <c r="T5" s="28"/>
    </row>
    <row r="6" spans="1:20" s="15" customFormat="1" ht="18.75" customHeight="1" x14ac:dyDescent="0.25">
      <c r="A6" s="38" t="s">
        <v>373</v>
      </c>
      <c r="B6" s="10"/>
      <c r="C6" s="13"/>
      <c r="E6" s="31"/>
      <c r="G6" s="13"/>
      <c r="H6" s="13"/>
      <c r="I6" s="13"/>
      <c r="J6" s="13"/>
      <c r="K6" s="13"/>
      <c r="L6" s="29"/>
      <c r="M6" s="29"/>
      <c r="N6" s="44"/>
      <c r="O6" s="44"/>
      <c r="P6" s="45"/>
      <c r="R6" s="28"/>
      <c r="S6" s="28"/>
      <c r="T6" s="28"/>
    </row>
    <row r="7" spans="1:20" s="15" customFormat="1" ht="18.75" customHeight="1" x14ac:dyDescent="0.25">
      <c r="A7" s="33"/>
      <c r="B7" s="10"/>
      <c r="C7" s="13"/>
      <c r="D7" s="11"/>
      <c r="F7" s="30"/>
      <c r="H7" s="13"/>
      <c r="I7" s="13"/>
      <c r="J7" s="13"/>
      <c r="K7" s="13"/>
      <c r="L7" s="29"/>
      <c r="M7" s="29"/>
      <c r="N7" s="45"/>
      <c r="O7" s="45"/>
      <c r="P7" s="45"/>
      <c r="R7" s="28"/>
      <c r="S7" s="28"/>
      <c r="T7" s="28"/>
    </row>
    <row r="8" spans="1:20" ht="39.950000000000003" customHeight="1" x14ac:dyDescent="0.25">
      <c r="A8" s="19" t="s">
        <v>1</v>
      </c>
      <c r="B8" s="19" t="s">
        <v>2</v>
      </c>
      <c r="C8" s="21" t="s">
        <v>3</v>
      </c>
      <c r="D8" s="21" t="s">
        <v>4</v>
      </c>
      <c r="E8" s="21" t="s">
        <v>16</v>
      </c>
      <c r="F8" s="21" t="s">
        <v>21</v>
      </c>
      <c r="G8" s="21" t="s">
        <v>20</v>
      </c>
      <c r="H8" s="5" t="s">
        <v>86</v>
      </c>
      <c r="I8" s="23" t="s">
        <v>64</v>
      </c>
      <c r="J8" s="6" t="s">
        <v>6</v>
      </c>
      <c r="K8" s="6" t="s">
        <v>67</v>
      </c>
      <c r="L8" s="6" t="s">
        <v>68</v>
      </c>
      <c r="M8" s="6" t="s">
        <v>69</v>
      </c>
      <c r="N8" s="20" t="s">
        <v>70</v>
      </c>
      <c r="O8" s="20" t="s">
        <v>71</v>
      </c>
      <c r="P8" s="20" t="s">
        <v>72</v>
      </c>
      <c r="Q8" s="20" t="s">
        <v>8</v>
      </c>
      <c r="R8" s="41" t="s">
        <v>5</v>
      </c>
      <c r="S8" s="41" t="s">
        <v>0</v>
      </c>
      <c r="T8" s="41" t="s">
        <v>65</v>
      </c>
    </row>
    <row r="9" spans="1:20" ht="18" customHeight="1" x14ac:dyDescent="0.25">
      <c r="A9" s="34" t="s">
        <v>7</v>
      </c>
      <c r="B9" s="34" t="s">
        <v>128</v>
      </c>
      <c r="C9" s="34" t="s">
        <v>144</v>
      </c>
      <c r="D9" s="34" t="s">
        <v>368</v>
      </c>
      <c r="E9" s="34" t="s">
        <v>77</v>
      </c>
      <c r="F9" s="34"/>
      <c r="G9" s="34"/>
      <c r="H9" s="34" t="s">
        <v>420</v>
      </c>
      <c r="I9" s="35" t="s">
        <v>421</v>
      </c>
      <c r="J9" s="35">
        <v>1</v>
      </c>
      <c r="K9" s="36">
        <v>46267</v>
      </c>
      <c r="L9" s="37" t="s">
        <v>207</v>
      </c>
      <c r="M9" s="37" t="s">
        <v>200</v>
      </c>
      <c r="N9" s="46">
        <v>8199</v>
      </c>
      <c r="O9" s="46">
        <v>410</v>
      </c>
      <c r="P9" s="46">
        <v>8609</v>
      </c>
      <c r="Q9" s="42" t="s">
        <v>419</v>
      </c>
      <c r="R9" s="24" t="s">
        <v>369</v>
      </c>
      <c r="S9" s="24" t="s">
        <v>66</v>
      </c>
      <c r="T9" s="24" t="s">
        <v>89</v>
      </c>
    </row>
    <row r="10" spans="1:20" ht="18" customHeight="1" x14ac:dyDescent="0.25">
      <c r="A10" s="34" t="s">
        <v>7</v>
      </c>
      <c r="B10" s="34" t="s">
        <v>128</v>
      </c>
      <c r="C10" s="34" t="s">
        <v>195</v>
      </c>
      <c r="D10" s="34" t="s">
        <v>328</v>
      </c>
      <c r="E10" s="34" t="s">
        <v>77</v>
      </c>
      <c r="F10" s="34" t="s">
        <v>302</v>
      </c>
      <c r="G10" s="34" t="s">
        <v>77</v>
      </c>
      <c r="H10" s="34" t="s">
        <v>329</v>
      </c>
      <c r="I10" s="35" t="s">
        <v>441</v>
      </c>
      <c r="J10" s="35">
        <v>1</v>
      </c>
      <c r="K10" s="36">
        <v>46230</v>
      </c>
      <c r="L10" s="37" t="s">
        <v>492</v>
      </c>
      <c r="M10" s="37" t="s">
        <v>508</v>
      </c>
      <c r="N10" s="46">
        <v>26512</v>
      </c>
      <c r="O10" s="46">
        <v>2946</v>
      </c>
      <c r="P10" s="46">
        <v>29458</v>
      </c>
      <c r="Q10" s="42" t="s">
        <v>330</v>
      </c>
      <c r="R10" s="24" t="s">
        <v>331</v>
      </c>
      <c r="S10" s="24" t="s">
        <v>66</v>
      </c>
      <c r="T10" s="24" t="s">
        <v>89</v>
      </c>
    </row>
    <row r="11" spans="1:20" ht="18" customHeight="1" x14ac:dyDescent="0.25">
      <c r="A11" s="34" t="s">
        <v>7</v>
      </c>
      <c r="B11" s="34" t="s">
        <v>128</v>
      </c>
      <c r="C11" s="34" t="s">
        <v>195</v>
      </c>
      <c r="D11" s="34" t="s">
        <v>328</v>
      </c>
      <c r="E11" s="34" t="s">
        <v>77</v>
      </c>
      <c r="F11" s="34" t="s">
        <v>302</v>
      </c>
      <c r="G11" s="34" t="s">
        <v>77</v>
      </c>
      <c r="H11" s="34" t="s">
        <v>329</v>
      </c>
      <c r="I11" s="35" t="s">
        <v>441</v>
      </c>
      <c r="J11" s="35">
        <v>2</v>
      </c>
      <c r="K11" s="36">
        <v>46230</v>
      </c>
      <c r="L11" s="37" t="s">
        <v>535</v>
      </c>
      <c r="M11" s="37" t="s">
        <v>536</v>
      </c>
      <c r="N11" s="46">
        <v>28022</v>
      </c>
      <c r="O11" s="46">
        <v>3114</v>
      </c>
      <c r="P11" s="46">
        <v>31136</v>
      </c>
      <c r="Q11" s="42" t="s">
        <v>330</v>
      </c>
      <c r="R11" s="24" t="s">
        <v>331</v>
      </c>
      <c r="S11" s="24" t="s">
        <v>66</v>
      </c>
      <c r="T11" s="24" t="s">
        <v>89</v>
      </c>
    </row>
    <row r="12" spans="1:20" ht="18" customHeight="1" x14ac:dyDescent="0.25">
      <c r="A12" s="34" t="s">
        <v>7</v>
      </c>
      <c r="B12" s="34" t="s">
        <v>128</v>
      </c>
      <c r="C12" s="34" t="s">
        <v>195</v>
      </c>
      <c r="D12" s="34" t="s">
        <v>328</v>
      </c>
      <c r="E12" s="34" t="s">
        <v>77</v>
      </c>
      <c r="F12" s="34" t="s">
        <v>302</v>
      </c>
      <c r="G12" s="34" t="s">
        <v>77</v>
      </c>
      <c r="H12" s="34" t="s">
        <v>329</v>
      </c>
      <c r="I12" s="35" t="s">
        <v>441</v>
      </c>
      <c r="J12" s="35">
        <v>3</v>
      </c>
      <c r="K12" s="36">
        <v>46230</v>
      </c>
      <c r="L12" s="37" t="s">
        <v>202</v>
      </c>
      <c r="M12" s="37" t="s">
        <v>199</v>
      </c>
      <c r="N12" s="46">
        <v>13647</v>
      </c>
      <c r="O12" s="46">
        <v>1516</v>
      </c>
      <c r="P12" s="46">
        <v>15163</v>
      </c>
      <c r="Q12" s="42" t="s">
        <v>330</v>
      </c>
      <c r="R12" s="24" t="s">
        <v>331</v>
      </c>
      <c r="S12" s="24" t="s">
        <v>66</v>
      </c>
      <c r="T12" s="24" t="s">
        <v>89</v>
      </c>
    </row>
    <row r="13" spans="1:20" ht="18" customHeight="1" x14ac:dyDescent="0.25">
      <c r="A13" s="34" t="s">
        <v>7</v>
      </c>
      <c r="B13" s="34" t="s">
        <v>128</v>
      </c>
      <c r="C13" s="34" t="s">
        <v>154</v>
      </c>
      <c r="D13" s="34" t="s">
        <v>18</v>
      </c>
      <c r="E13" s="34" t="s">
        <v>19</v>
      </c>
      <c r="F13" s="34"/>
      <c r="G13" s="34"/>
      <c r="H13" s="34" t="s">
        <v>280</v>
      </c>
      <c r="I13" s="35" t="s">
        <v>647</v>
      </c>
      <c r="J13" s="35">
        <v>1</v>
      </c>
      <c r="K13" s="36">
        <v>46238</v>
      </c>
      <c r="L13" s="37" t="s">
        <v>640</v>
      </c>
      <c r="M13" s="37" t="s">
        <v>627</v>
      </c>
      <c r="N13" s="46">
        <v>87</v>
      </c>
      <c r="O13" s="46">
        <v>0</v>
      </c>
      <c r="P13" s="46">
        <v>87</v>
      </c>
      <c r="Q13" s="42" t="s">
        <v>281</v>
      </c>
      <c r="R13" s="24" t="s">
        <v>282</v>
      </c>
      <c r="S13" s="24" t="s">
        <v>283</v>
      </c>
      <c r="T13" s="24" t="s">
        <v>89</v>
      </c>
    </row>
    <row r="14" spans="1:20" ht="18" customHeight="1" x14ac:dyDescent="0.25">
      <c r="A14" s="34" t="s">
        <v>7</v>
      </c>
      <c r="B14" s="34" t="s">
        <v>128</v>
      </c>
      <c r="C14" s="34" t="s">
        <v>154</v>
      </c>
      <c r="D14" s="34" t="s">
        <v>278</v>
      </c>
      <c r="E14" s="34" t="s">
        <v>1</v>
      </c>
      <c r="F14" s="34" t="s">
        <v>18</v>
      </c>
      <c r="G14" s="34" t="s">
        <v>19</v>
      </c>
      <c r="H14" s="34" t="s">
        <v>427</v>
      </c>
      <c r="I14" s="35" t="s">
        <v>560</v>
      </c>
      <c r="J14" s="35">
        <v>1</v>
      </c>
      <c r="K14" s="36">
        <v>46261</v>
      </c>
      <c r="L14" s="37" t="s">
        <v>469</v>
      </c>
      <c r="M14" s="37" t="s">
        <v>470</v>
      </c>
      <c r="N14" s="46">
        <v>13690</v>
      </c>
      <c r="O14" s="46">
        <v>5866</v>
      </c>
      <c r="P14" s="46">
        <v>19556</v>
      </c>
      <c r="Q14" s="42" t="s">
        <v>428</v>
      </c>
      <c r="R14" s="24" t="s">
        <v>306</v>
      </c>
      <c r="S14" s="24" t="s">
        <v>66</v>
      </c>
      <c r="T14" s="24" t="s">
        <v>89</v>
      </c>
    </row>
    <row r="15" spans="1:20" ht="18" customHeight="1" x14ac:dyDescent="0.25">
      <c r="A15" s="34" t="s">
        <v>7</v>
      </c>
      <c r="B15" s="34" t="s">
        <v>128</v>
      </c>
      <c r="C15" s="34" t="s">
        <v>190</v>
      </c>
      <c r="D15" s="34" t="s">
        <v>73</v>
      </c>
      <c r="E15" s="34" t="s">
        <v>19</v>
      </c>
      <c r="F15" s="34"/>
      <c r="G15" s="34"/>
      <c r="H15" s="34" t="s">
        <v>253</v>
      </c>
      <c r="I15" s="35" t="s">
        <v>637</v>
      </c>
      <c r="J15" s="35">
        <v>3</v>
      </c>
      <c r="K15" s="36">
        <v>46279</v>
      </c>
      <c r="L15" s="37" t="s">
        <v>475</v>
      </c>
      <c r="M15" s="37" t="s">
        <v>466</v>
      </c>
      <c r="N15" s="46">
        <v>149013</v>
      </c>
      <c r="O15" s="46">
        <v>0</v>
      </c>
      <c r="P15" s="46">
        <v>149013</v>
      </c>
      <c r="Q15" s="42" t="s">
        <v>254</v>
      </c>
      <c r="R15" s="24" t="s">
        <v>255</v>
      </c>
      <c r="S15" s="24" t="s">
        <v>66</v>
      </c>
      <c r="T15" s="24" t="s">
        <v>89</v>
      </c>
    </row>
    <row r="16" spans="1:20" ht="18" customHeight="1" x14ac:dyDescent="0.25">
      <c r="A16" s="34" t="s">
        <v>7</v>
      </c>
      <c r="B16" s="34" t="s">
        <v>128</v>
      </c>
      <c r="C16" s="34" t="s">
        <v>554</v>
      </c>
      <c r="D16" s="34" t="s">
        <v>124</v>
      </c>
      <c r="E16" s="34" t="s">
        <v>77</v>
      </c>
      <c r="F16" s="34"/>
      <c r="G16" s="34"/>
      <c r="H16" s="34" t="s">
        <v>422</v>
      </c>
      <c r="I16" s="35" t="s">
        <v>555</v>
      </c>
      <c r="J16" s="35">
        <v>1</v>
      </c>
      <c r="K16" s="36">
        <v>46265</v>
      </c>
      <c r="L16" s="37" t="s">
        <v>467</v>
      </c>
      <c r="M16" s="37" t="s">
        <v>200</v>
      </c>
      <c r="N16" s="46">
        <v>9000</v>
      </c>
      <c r="O16" s="46">
        <v>900</v>
      </c>
      <c r="P16" s="46">
        <v>9900</v>
      </c>
      <c r="Q16" s="42" t="s">
        <v>556</v>
      </c>
      <c r="R16" s="24" t="s">
        <v>326</v>
      </c>
      <c r="S16" s="24" t="s">
        <v>66</v>
      </c>
      <c r="T16" s="24" t="s">
        <v>89</v>
      </c>
    </row>
    <row r="17" spans="1:20" ht="18" customHeight="1" x14ac:dyDescent="0.25">
      <c r="A17" s="34" t="s">
        <v>7</v>
      </c>
      <c r="B17" s="34" t="s">
        <v>128</v>
      </c>
      <c r="C17" s="34" t="s">
        <v>140</v>
      </c>
      <c r="D17" s="34" t="s">
        <v>160</v>
      </c>
      <c r="E17" s="34" t="s">
        <v>33</v>
      </c>
      <c r="F17" s="34"/>
      <c r="G17" s="34"/>
      <c r="H17" s="34" t="s">
        <v>392</v>
      </c>
      <c r="I17" s="35" t="s">
        <v>525</v>
      </c>
      <c r="J17" s="35">
        <v>1</v>
      </c>
      <c r="K17" s="36">
        <v>46274</v>
      </c>
      <c r="L17" s="37" t="s">
        <v>492</v>
      </c>
      <c r="M17" s="37" t="s">
        <v>508</v>
      </c>
      <c r="N17" s="46">
        <v>14286</v>
      </c>
      <c r="O17" s="46">
        <v>714</v>
      </c>
      <c r="P17" s="46">
        <v>15000</v>
      </c>
      <c r="Q17" s="42" t="s">
        <v>393</v>
      </c>
      <c r="R17" s="24" t="s">
        <v>305</v>
      </c>
      <c r="S17" s="24" t="s">
        <v>66</v>
      </c>
      <c r="T17" s="24" t="s">
        <v>89</v>
      </c>
    </row>
    <row r="18" spans="1:20" ht="18" customHeight="1" x14ac:dyDescent="0.25">
      <c r="A18" s="34" t="s">
        <v>7</v>
      </c>
      <c r="B18" s="34" t="s">
        <v>23</v>
      </c>
      <c r="C18" s="34" t="s">
        <v>191</v>
      </c>
      <c r="D18" s="34" t="s">
        <v>18</v>
      </c>
      <c r="E18" s="34" t="s">
        <v>19</v>
      </c>
      <c r="F18" s="34"/>
      <c r="G18" s="34"/>
      <c r="H18" s="34" t="s">
        <v>238</v>
      </c>
      <c r="I18" s="35" t="s">
        <v>624</v>
      </c>
      <c r="J18" s="35">
        <v>1</v>
      </c>
      <c r="K18" s="36">
        <v>46252</v>
      </c>
      <c r="L18" s="37" t="s">
        <v>594</v>
      </c>
      <c r="M18" s="37" t="s">
        <v>484</v>
      </c>
      <c r="N18" s="46">
        <v>371744</v>
      </c>
      <c r="O18" s="46">
        <v>0</v>
      </c>
      <c r="P18" s="46">
        <v>371744</v>
      </c>
      <c r="Q18" s="42" t="s">
        <v>205</v>
      </c>
      <c r="R18" s="24" t="s">
        <v>239</v>
      </c>
      <c r="S18" s="24" t="s">
        <v>66</v>
      </c>
      <c r="T18" s="24" t="s">
        <v>89</v>
      </c>
    </row>
    <row r="19" spans="1:20" ht="18" customHeight="1" x14ac:dyDescent="0.25">
      <c r="A19" s="34" t="s">
        <v>7</v>
      </c>
      <c r="B19" s="34" t="s">
        <v>23</v>
      </c>
      <c r="C19" s="34" t="s">
        <v>191</v>
      </c>
      <c r="D19" s="34" t="s">
        <v>18</v>
      </c>
      <c r="E19" s="34" t="s">
        <v>19</v>
      </c>
      <c r="F19" s="34"/>
      <c r="G19" s="34"/>
      <c r="H19" s="34" t="s">
        <v>236</v>
      </c>
      <c r="I19" s="35" t="s">
        <v>623</v>
      </c>
      <c r="J19" s="35">
        <v>1</v>
      </c>
      <c r="K19" s="36">
        <v>46252</v>
      </c>
      <c r="L19" s="37" t="s">
        <v>594</v>
      </c>
      <c r="M19" s="37" t="s">
        <v>484</v>
      </c>
      <c r="N19" s="46">
        <v>119328</v>
      </c>
      <c r="O19" s="46">
        <v>0</v>
      </c>
      <c r="P19" s="46">
        <v>119328</v>
      </c>
      <c r="Q19" s="42" t="s">
        <v>204</v>
      </c>
      <c r="R19" s="24" t="s">
        <v>237</v>
      </c>
      <c r="S19" s="24" t="s">
        <v>66</v>
      </c>
      <c r="T19" s="24" t="s">
        <v>89</v>
      </c>
    </row>
    <row r="20" spans="1:20" ht="18" customHeight="1" x14ac:dyDescent="0.25">
      <c r="A20" s="34" t="s">
        <v>7</v>
      </c>
      <c r="B20" s="34" t="s">
        <v>23</v>
      </c>
      <c r="C20" s="34" t="s">
        <v>191</v>
      </c>
      <c r="D20" s="34" t="s">
        <v>18</v>
      </c>
      <c r="E20" s="34" t="s">
        <v>19</v>
      </c>
      <c r="F20" s="34"/>
      <c r="G20" s="34"/>
      <c r="H20" s="34" t="s">
        <v>233</v>
      </c>
      <c r="I20" s="35" t="s">
        <v>622</v>
      </c>
      <c r="J20" s="35">
        <v>1</v>
      </c>
      <c r="K20" s="36">
        <v>46252</v>
      </c>
      <c r="L20" s="37" t="s">
        <v>594</v>
      </c>
      <c r="M20" s="37" t="s">
        <v>484</v>
      </c>
      <c r="N20" s="46">
        <v>2541</v>
      </c>
      <c r="O20" s="46">
        <v>0</v>
      </c>
      <c r="P20" s="46">
        <v>2541</v>
      </c>
      <c r="Q20" s="42" t="s">
        <v>234</v>
      </c>
      <c r="R20" s="24" t="s">
        <v>235</v>
      </c>
      <c r="S20" s="24" t="s">
        <v>66</v>
      </c>
      <c r="T20" s="24" t="s">
        <v>89</v>
      </c>
    </row>
    <row r="21" spans="1:20" ht="18" customHeight="1" x14ac:dyDescent="0.25">
      <c r="A21" s="34" t="s">
        <v>7</v>
      </c>
      <c r="B21" s="34" t="s">
        <v>52</v>
      </c>
      <c r="C21" s="34" t="s">
        <v>615</v>
      </c>
      <c r="D21" s="34" t="s">
        <v>223</v>
      </c>
      <c r="E21" s="34" t="s">
        <v>1</v>
      </c>
      <c r="F21" s="34" t="s">
        <v>106</v>
      </c>
      <c r="G21" s="34" t="s">
        <v>19</v>
      </c>
      <c r="H21" s="34" t="s">
        <v>224</v>
      </c>
      <c r="I21" s="35" t="s">
        <v>616</v>
      </c>
      <c r="J21" s="35">
        <v>1</v>
      </c>
      <c r="K21" s="36">
        <v>46295</v>
      </c>
      <c r="L21" s="37" t="s">
        <v>614</v>
      </c>
      <c r="M21" s="37" t="s">
        <v>479</v>
      </c>
      <c r="N21" s="46">
        <v>5089</v>
      </c>
      <c r="O21" s="46">
        <v>2517</v>
      </c>
      <c r="P21" s="46">
        <v>7606</v>
      </c>
      <c r="Q21" s="42" t="s">
        <v>225</v>
      </c>
      <c r="R21" s="24" t="s">
        <v>226</v>
      </c>
      <c r="S21" s="24" t="s">
        <v>66</v>
      </c>
      <c r="T21" s="24" t="s">
        <v>89</v>
      </c>
    </row>
    <row r="22" spans="1:20" ht="18" customHeight="1" x14ac:dyDescent="0.25">
      <c r="A22" s="34" t="s">
        <v>7</v>
      </c>
      <c r="B22" s="34" t="s">
        <v>52</v>
      </c>
      <c r="C22" s="34" t="s">
        <v>609</v>
      </c>
      <c r="D22" s="34" t="s">
        <v>169</v>
      </c>
      <c r="E22" s="34" t="s">
        <v>1</v>
      </c>
      <c r="F22" s="34" t="s">
        <v>78</v>
      </c>
      <c r="G22" s="34" t="s">
        <v>19</v>
      </c>
      <c r="H22" s="34" t="s">
        <v>247</v>
      </c>
      <c r="I22" s="35" t="s">
        <v>635</v>
      </c>
      <c r="J22" s="35">
        <v>2</v>
      </c>
      <c r="K22" s="36">
        <v>46212</v>
      </c>
      <c r="L22" s="37" t="s">
        <v>467</v>
      </c>
      <c r="M22" s="37" t="s">
        <v>468</v>
      </c>
      <c r="N22" s="46">
        <v>46823</v>
      </c>
      <c r="O22" s="46">
        <v>23177</v>
      </c>
      <c r="P22" s="46">
        <v>70000</v>
      </c>
      <c r="Q22" s="42" t="s">
        <v>248</v>
      </c>
      <c r="R22" s="24" t="s">
        <v>249</v>
      </c>
      <c r="S22" s="24" t="s">
        <v>66</v>
      </c>
      <c r="T22" s="24" t="s">
        <v>89</v>
      </c>
    </row>
    <row r="23" spans="1:20" ht="18" customHeight="1" x14ac:dyDescent="0.25">
      <c r="A23" s="34" t="s">
        <v>7</v>
      </c>
      <c r="B23" s="34" t="s">
        <v>121</v>
      </c>
      <c r="C23" s="34" t="s">
        <v>146</v>
      </c>
      <c r="D23" s="34" t="s">
        <v>103</v>
      </c>
      <c r="E23" s="34" t="s">
        <v>19</v>
      </c>
      <c r="F23" s="34"/>
      <c r="G23" s="34"/>
      <c r="H23" s="34" t="s">
        <v>379</v>
      </c>
      <c r="I23" s="35" t="s">
        <v>497</v>
      </c>
      <c r="J23" s="35">
        <v>1</v>
      </c>
      <c r="K23" s="36">
        <v>46286</v>
      </c>
      <c r="L23" s="37" t="s">
        <v>484</v>
      </c>
      <c r="M23" s="37" t="s">
        <v>496</v>
      </c>
      <c r="N23" s="46">
        <v>996000</v>
      </c>
      <c r="O23" s="46">
        <v>0</v>
      </c>
      <c r="P23" s="46">
        <v>996000</v>
      </c>
      <c r="Q23" s="42" t="s">
        <v>380</v>
      </c>
      <c r="R23" s="24" t="s">
        <v>327</v>
      </c>
      <c r="S23" s="24" t="s">
        <v>105</v>
      </c>
      <c r="T23" s="24" t="s">
        <v>89</v>
      </c>
    </row>
    <row r="24" spans="1:20" ht="18" customHeight="1" x14ac:dyDescent="0.25">
      <c r="A24" s="34" t="s">
        <v>7</v>
      </c>
      <c r="B24" s="34" t="s">
        <v>121</v>
      </c>
      <c r="C24" s="34" t="s">
        <v>146</v>
      </c>
      <c r="D24" s="34" t="s">
        <v>18</v>
      </c>
      <c r="E24" s="34" t="s">
        <v>19</v>
      </c>
      <c r="F24" s="34"/>
      <c r="G24" s="34"/>
      <c r="H24" s="34" t="s">
        <v>242</v>
      </c>
      <c r="I24" s="35" t="s">
        <v>626</v>
      </c>
      <c r="J24" s="35">
        <v>1</v>
      </c>
      <c r="K24" s="36">
        <v>46252</v>
      </c>
      <c r="L24" s="37" t="s">
        <v>594</v>
      </c>
      <c r="M24" s="37" t="s">
        <v>484</v>
      </c>
      <c r="N24" s="46">
        <v>2836</v>
      </c>
      <c r="O24" s="46">
        <v>0</v>
      </c>
      <c r="P24" s="46">
        <v>2836</v>
      </c>
      <c r="Q24" s="42" t="s">
        <v>243</v>
      </c>
      <c r="R24" s="24" t="s">
        <v>181</v>
      </c>
      <c r="S24" s="24" t="s">
        <v>105</v>
      </c>
      <c r="T24" s="24" t="s">
        <v>89</v>
      </c>
    </row>
    <row r="25" spans="1:20" ht="18" customHeight="1" x14ac:dyDescent="0.25">
      <c r="A25" s="34" t="s">
        <v>7</v>
      </c>
      <c r="B25" s="34" t="s">
        <v>121</v>
      </c>
      <c r="C25" s="34" t="s">
        <v>146</v>
      </c>
      <c r="D25" s="34" t="s">
        <v>18</v>
      </c>
      <c r="E25" s="34" t="s">
        <v>19</v>
      </c>
      <c r="F25" s="34"/>
      <c r="G25" s="34"/>
      <c r="H25" s="34" t="s">
        <v>240</v>
      </c>
      <c r="I25" s="35" t="s">
        <v>625</v>
      </c>
      <c r="J25" s="35">
        <v>1</v>
      </c>
      <c r="K25" s="36">
        <v>46252</v>
      </c>
      <c r="L25" s="37" t="s">
        <v>594</v>
      </c>
      <c r="M25" s="37" t="s">
        <v>484</v>
      </c>
      <c r="N25" s="46">
        <v>510790</v>
      </c>
      <c r="O25" s="46">
        <v>0</v>
      </c>
      <c r="P25" s="46">
        <v>510790</v>
      </c>
      <c r="Q25" s="42" t="s">
        <v>203</v>
      </c>
      <c r="R25" s="24" t="s">
        <v>241</v>
      </c>
      <c r="S25" s="24" t="s">
        <v>105</v>
      </c>
      <c r="T25" s="24" t="s">
        <v>89</v>
      </c>
    </row>
    <row r="26" spans="1:20" ht="18" customHeight="1" x14ac:dyDescent="0.25">
      <c r="A26" s="34" t="s">
        <v>7</v>
      </c>
      <c r="B26" s="34" t="s">
        <v>82</v>
      </c>
      <c r="C26" s="34" t="s">
        <v>545</v>
      </c>
      <c r="D26" s="34" t="s">
        <v>110</v>
      </c>
      <c r="E26" s="34" t="s">
        <v>96</v>
      </c>
      <c r="F26" s="34" t="s">
        <v>107</v>
      </c>
      <c r="G26" s="34" t="s">
        <v>19</v>
      </c>
      <c r="H26" s="34" t="s">
        <v>408</v>
      </c>
      <c r="I26" s="35" t="s">
        <v>546</v>
      </c>
      <c r="J26" s="35">
        <v>1</v>
      </c>
      <c r="K26" s="36">
        <v>46274</v>
      </c>
      <c r="L26" s="37" t="s">
        <v>467</v>
      </c>
      <c r="M26" s="37" t="s">
        <v>468</v>
      </c>
      <c r="N26" s="46">
        <v>417172</v>
      </c>
      <c r="O26" s="46">
        <v>33373</v>
      </c>
      <c r="P26" s="46">
        <v>450545</v>
      </c>
      <c r="Q26" s="42" t="s">
        <v>409</v>
      </c>
      <c r="R26" s="24" t="s">
        <v>320</v>
      </c>
      <c r="S26" s="24" t="s">
        <v>105</v>
      </c>
      <c r="T26" s="24" t="s">
        <v>89</v>
      </c>
    </row>
    <row r="27" spans="1:20" ht="18" customHeight="1" x14ac:dyDescent="0.25">
      <c r="A27" s="34" t="s">
        <v>7</v>
      </c>
      <c r="B27" s="34" t="s">
        <v>25</v>
      </c>
      <c r="C27" s="34" t="s">
        <v>146</v>
      </c>
      <c r="D27" s="34" t="s">
        <v>133</v>
      </c>
      <c r="E27" s="34" t="s">
        <v>96</v>
      </c>
      <c r="F27" s="34"/>
      <c r="G27" s="34"/>
      <c r="H27" s="34" t="s">
        <v>442</v>
      </c>
      <c r="I27" s="35" t="s">
        <v>584</v>
      </c>
      <c r="J27" s="35">
        <v>1</v>
      </c>
      <c r="K27" s="36">
        <v>46258</v>
      </c>
      <c r="L27" s="37" t="s">
        <v>583</v>
      </c>
      <c r="M27" s="37" t="s">
        <v>511</v>
      </c>
      <c r="N27" s="46">
        <v>14298</v>
      </c>
      <c r="O27" s="46">
        <v>3003</v>
      </c>
      <c r="P27" s="46">
        <v>17301</v>
      </c>
      <c r="Q27" s="42" t="s">
        <v>443</v>
      </c>
      <c r="R27" s="24" t="s">
        <v>444</v>
      </c>
      <c r="S27" s="24" t="s">
        <v>105</v>
      </c>
      <c r="T27" s="24" t="s">
        <v>89</v>
      </c>
    </row>
    <row r="28" spans="1:20" ht="18" customHeight="1" x14ac:dyDescent="0.25">
      <c r="A28" s="34" t="s">
        <v>7</v>
      </c>
      <c r="B28" s="34" t="s">
        <v>25</v>
      </c>
      <c r="C28" s="34" t="s">
        <v>146</v>
      </c>
      <c r="D28" s="34" t="s">
        <v>133</v>
      </c>
      <c r="E28" s="34" t="s">
        <v>96</v>
      </c>
      <c r="F28" s="34"/>
      <c r="G28" s="34"/>
      <c r="H28" s="34" t="s">
        <v>442</v>
      </c>
      <c r="I28" s="35" t="s">
        <v>585</v>
      </c>
      <c r="J28" s="35">
        <v>1</v>
      </c>
      <c r="K28" s="36">
        <v>46258</v>
      </c>
      <c r="L28" s="37" t="s">
        <v>583</v>
      </c>
      <c r="M28" s="37" t="s">
        <v>511</v>
      </c>
      <c r="N28" s="46">
        <v>8250</v>
      </c>
      <c r="O28" s="46">
        <v>0</v>
      </c>
      <c r="P28" s="46">
        <v>8250</v>
      </c>
      <c r="Q28" s="42" t="s">
        <v>443</v>
      </c>
      <c r="R28" s="24" t="s">
        <v>444</v>
      </c>
      <c r="S28" s="24" t="s">
        <v>105</v>
      </c>
      <c r="T28" s="24" t="s">
        <v>89</v>
      </c>
    </row>
    <row r="29" spans="1:20" ht="18" customHeight="1" x14ac:dyDescent="0.25">
      <c r="A29" s="34" t="s">
        <v>7</v>
      </c>
      <c r="B29" s="34" t="s">
        <v>25</v>
      </c>
      <c r="C29" s="34" t="s">
        <v>132</v>
      </c>
      <c r="D29" s="34" t="s">
        <v>73</v>
      </c>
      <c r="E29" s="34" t="s">
        <v>19</v>
      </c>
      <c r="F29" s="34"/>
      <c r="G29" s="34"/>
      <c r="H29" s="34" t="s">
        <v>423</v>
      </c>
      <c r="I29" s="35" t="s">
        <v>557</v>
      </c>
      <c r="J29" s="35">
        <v>1</v>
      </c>
      <c r="K29" s="36">
        <v>46260</v>
      </c>
      <c r="L29" s="37" t="s">
        <v>463</v>
      </c>
      <c r="M29" s="37" t="s">
        <v>464</v>
      </c>
      <c r="N29" s="46">
        <v>24756</v>
      </c>
      <c r="O29" s="46">
        <v>2750</v>
      </c>
      <c r="P29" s="46">
        <v>27506</v>
      </c>
      <c r="Q29" s="42" t="s">
        <v>424</v>
      </c>
      <c r="R29" s="24" t="s">
        <v>273</v>
      </c>
      <c r="S29" s="24" t="s">
        <v>137</v>
      </c>
      <c r="T29" s="24" t="s">
        <v>89</v>
      </c>
    </row>
    <row r="30" spans="1:20" ht="18" customHeight="1" x14ac:dyDescent="0.25">
      <c r="A30" s="34" t="s">
        <v>7</v>
      </c>
      <c r="B30" s="34" t="s">
        <v>25</v>
      </c>
      <c r="C30" s="34" t="s">
        <v>132</v>
      </c>
      <c r="D30" s="34" t="s">
        <v>302</v>
      </c>
      <c r="E30" s="34" t="s">
        <v>77</v>
      </c>
      <c r="F30" s="34"/>
      <c r="G30" s="34"/>
      <c r="H30" s="34" t="s">
        <v>410</v>
      </c>
      <c r="I30" s="35" t="s">
        <v>547</v>
      </c>
      <c r="J30" s="35">
        <v>1</v>
      </c>
      <c r="K30" s="36">
        <v>46295</v>
      </c>
      <c r="L30" s="37" t="s">
        <v>467</v>
      </c>
      <c r="M30" s="37" t="s">
        <v>468</v>
      </c>
      <c r="N30" s="46">
        <v>65217</v>
      </c>
      <c r="O30" s="46">
        <v>9783</v>
      </c>
      <c r="P30" s="46">
        <v>75000</v>
      </c>
      <c r="Q30" s="42" t="s">
        <v>411</v>
      </c>
      <c r="R30" s="24" t="s">
        <v>304</v>
      </c>
      <c r="S30" s="24" t="s">
        <v>137</v>
      </c>
      <c r="T30" s="24" t="s">
        <v>89</v>
      </c>
    </row>
    <row r="31" spans="1:20" ht="18" customHeight="1" x14ac:dyDescent="0.25">
      <c r="A31" s="34" t="s">
        <v>7</v>
      </c>
      <c r="B31" s="34" t="s">
        <v>25</v>
      </c>
      <c r="C31" s="34" t="s">
        <v>279</v>
      </c>
      <c r="D31" s="34" t="s">
        <v>341</v>
      </c>
      <c r="E31" s="34" t="s">
        <v>1</v>
      </c>
      <c r="F31" s="34" t="s">
        <v>18</v>
      </c>
      <c r="G31" s="34" t="s">
        <v>19</v>
      </c>
      <c r="H31" s="34" t="s">
        <v>397</v>
      </c>
      <c r="I31" s="35" t="s">
        <v>527</v>
      </c>
      <c r="J31" s="35">
        <v>1</v>
      </c>
      <c r="K31" s="36">
        <v>46283</v>
      </c>
      <c r="L31" s="37" t="s">
        <v>469</v>
      </c>
      <c r="M31" s="37" t="s">
        <v>470</v>
      </c>
      <c r="N31" s="46">
        <v>81682</v>
      </c>
      <c r="O31" s="46">
        <v>17154</v>
      </c>
      <c r="P31" s="46">
        <v>98836</v>
      </c>
      <c r="Q31" s="42" t="s">
        <v>396</v>
      </c>
      <c r="R31" s="24" t="s">
        <v>398</v>
      </c>
      <c r="S31" s="24" t="s">
        <v>137</v>
      </c>
      <c r="T31" s="24" t="s">
        <v>89</v>
      </c>
    </row>
    <row r="32" spans="1:20" ht="18" customHeight="1" x14ac:dyDescent="0.25">
      <c r="A32" s="34" t="s">
        <v>7</v>
      </c>
      <c r="B32" s="34" t="s">
        <v>25</v>
      </c>
      <c r="C32" s="34" t="s">
        <v>549</v>
      </c>
      <c r="D32" s="34" t="s">
        <v>303</v>
      </c>
      <c r="E32" s="34" t="s">
        <v>19</v>
      </c>
      <c r="F32" s="34"/>
      <c r="G32" s="34"/>
      <c r="H32" s="34" t="s">
        <v>342</v>
      </c>
      <c r="I32" s="35" t="s">
        <v>550</v>
      </c>
      <c r="J32" s="35">
        <v>1</v>
      </c>
      <c r="K32" s="36">
        <v>46244</v>
      </c>
      <c r="L32" s="37" t="s">
        <v>492</v>
      </c>
      <c r="M32" s="37" t="s">
        <v>465</v>
      </c>
      <c r="N32" s="46">
        <v>32154</v>
      </c>
      <c r="O32" s="46">
        <v>4823</v>
      </c>
      <c r="P32" s="46">
        <v>36977</v>
      </c>
      <c r="Q32" s="42" t="s">
        <v>343</v>
      </c>
      <c r="R32" s="24" t="s">
        <v>344</v>
      </c>
      <c r="S32" s="24" t="s">
        <v>137</v>
      </c>
      <c r="T32" s="24" t="s">
        <v>89</v>
      </c>
    </row>
    <row r="33" spans="1:20" ht="18" customHeight="1" x14ac:dyDescent="0.25">
      <c r="A33" s="34" t="s">
        <v>7</v>
      </c>
      <c r="B33" s="34" t="s">
        <v>25</v>
      </c>
      <c r="C33" s="34" t="s">
        <v>196</v>
      </c>
      <c r="D33" s="34" t="s">
        <v>18</v>
      </c>
      <c r="E33" s="34" t="s">
        <v>19</v>
      </c>
      <c r="F33" s="34"/>
      <c r="G33" s="34"/>
      <c r="H33" s="34" t="s">
        <v>227</v>
      </c>
      <c r="I33" s="35" t="s">
        <v>620</v>
      </c>
      <c r="J33" s="35">
        <v>1</v>
      </c>
      <c r="K33" s="36">
        <v>46252</v>
      </c>
      <c r="L33" s="37" t="s">
        <v>594</v>
      </c>
      <c r="M33" s="37" t="s">
        <v>484</v>
      </c>
      <c r="N33" s="46">
        <v>11592</v>
      </c>
      <c r="O33" s="46">
        <v>0</v>
      </c>
      <c r="P33" s="46">
        <v>11592</v>
      </c>
      <c r="Q33" s="42" t="s">
        <v>228</v>
      </c>
      <c r="R33" s="24" t="s">
        <v>229</v>
      </c>
      <c r="S33" s="24" t="s">
        <v>105</v>
      </c>
      <c r="T33" s="24" t="s">
        <v>89</v>
      </c>
    </row>
    <row r="34" spans="1:20" ht="18" customHeight="1" x14ac:dyDescent="0.25">
      <c r="A34" s="34" t="s">
        <v>7</v>
      </c>
      <c r="B34" s="34" t="s">
        <v>25</v>
      </c>
      <c r="C34" s="34" t="s">
        <v>168</v>
      </c>
      <c r="D34" s="34" t="s">
        <v>303</v>
      </c>
      <c r="E34" s="34" t="s">
        <v>19</v>
      </c>
      <c r="F34" s="34"/>
      <c r="G34" s="34"/>
      <c r="H34" s="34" t="s">
        <v>414</v>
      </c>
      <c r="I34" s="35" t="s">
        <v>551</v>
      </c>
      <c r="J34" s="35">
        <v>1</v>
      </c>
      <c r="K34" s="36">
        <v>46294</v>
      </c>
      <c r="L34" s="37" t="s">
        <v>462</v>
      </c>
      <c r="M34" s="37" t="s">
        <v>485</v>
      </c>
      <c r="N34" s="46">
        <v>114789</v>
      </c>
      <c r="O34" s="46">
        <v>20249</v>
      </c>
      <c r="P34" s="46">
        <v>135038</v>
      </c>
      <c r="Q34" s="42" t="s">
        <v>415</v>
      </c>
      <c r="R34" s="24" t="s">
        <v>416</v>
      </c>
      <c r="S34" s="24" t="s">
        <v>137</v>
      </c>
      <c r="T34" s="24" t="s">
        <v>89</v>
      </c>
    </row>
    <row r="35" spans="1:20" ht="18" customHeight="1" x14ac:dyDescent="0.25">
      <c r="A35" s="34" t="s">
        <v>7</v>
      </c>
      <c r="B35" s="34" t="s">
        <v>25</v>
      </c>
      <c r="C35" s="34" t="s">
        <v>575</v>
      </c>
      <c r="D35" s="34" t="s">
        <v>170</v>
      </c>
      <c r="E35" s="34" t="s">
        <v>96</v>
      </c>
      <c r="F35" s="34" t="s">
        <v>112</v>
      </c>
      <c r="G35" s="34" t="s">
        <v>19</v>
      </c>
      <c r="H35" s="34" t="s">
        <v>436</v>
      </c>
      <c r="I35" s="35" t="s">
        <v>576</v>
      </c>
      <c r="J35" s="35">
        <v>1</v>
      </c>
      <c r="K35" s="36">
        <v>46283</v>
      </c>
      <c r="L35" s="37" t="s">
        <v>524</v>
      </c>
      <c r="M35" s="37" t="s">
        <v>464</v>
      </c>
      <c r="N35" s="46">
        <v>50128</v>
      </c>
      <c r="O35" s="46">
        <v>5514</v>
      </c>
      <c r="P35" s="46">
        <v>55642</v>
      </c>
      <c r="Q35" s="42" t="s">
        <v>437</v>
      </c>
      <c r="R35" s="24" t="s">
        <v>438</v>
      </c>
      <c r="S35" s="24" t="s">
        <v>137</v>
      </c>
      <c r="T35" s="24" t="s">
        <v>89</v>
      </c>
    </row>
    <row r="36" spans="1:20" ht="18" customHeight="1" x14ac:dyDescent="0.25">
      <c r="A36" s="34" t="s">
        <v>7</v>
      </c>
      <c r="B36" s="34" t="s">
        <v>25</v>
      </c>
      <c r="C36" s="34" t="s">
        <v>162</v>
      </c>
      <c r="D36" s="34" t="s">
        <v>182</v>
      </c>
      <c r="E36" s="34" t="s">
        <v>19</v>
      </c>
      <c r="F36" s="34"/>
      <c r="G36" s="34"/>
      <c r="H36" s="34" t="s">
        <v>387</v>
      </c>
      <c r="I36" s="35" t="s">
        <v>514</v>
      </c>
      <c r="J36" s="35">
        <v>1</v>
      </c>
      <c r="K36" s="36">
        <v>46286</v>
      </c>
      <c r="L36" s="37" t="s">
        <v>484</v>
      </c>
      <c r="M36" s="37" t="s">
        <v>496</v>
      </c>
      <c r="N36" s="46">
        <v>289146</v>
      </c>
      <c r="O36" s="46">
        <v>60721</v>
      </c>
      <c r="P36" s="46">
        <v>349867</v>
      </c>
      <c r="Q36" s="42" t="s">
        <v>388</v>
      </c>
      <c r="R36" s="24" t="s">
        <v>389</v>
      </c>
      <c r="S36" s="24" t="s">
        <v>137</v>
      </c>
      <c r="T36" s="24" t="s">
        <v>89</v>
      </c>
    </row>
    <row r="37" spans="1:20" ht="18" customHeight="1" x14ac:dyDescent="0.25">
      <c r="A37" s="34" t="s">
        <v>7</v>
      </c>
      <c r="B37" s="34" t="s">
        <v>25</v>
      </c>
      <c r="C37" s="34" t="s">
        <v>162</v>
      </c>
      <c r="D37" s="34" t="s">
        <v>163</v>
      </c>
      <c r="E37" s="34" t="s">
        <v>1</v>
      </c>
      <c r="F37" s="34" t="s">
        <v>18</v>
      </c>
      <c r="G37" s="34" t="s">
        <v>19</v>
      </c>
      <c r="H37" s="34" t="s">
        <v>270</v>
      </c>
      <c r="I37" s="35" t="s">
        <v>655</v>
      </c>
      <c r="J37" s="35">
        <v>2</v>
      </c>
      <c r="K37" s="36">
        <v>46295</v>
      </c>
      <c r="L37" s="37" t="s">
        <v>589</v>
      </c>
      <c r="M37" s="37" t="s">
        <v>515</v>
      </c>
      <c r="N37" s="46">
        <v>8261</v>
      </c>
      <c r="O37" s="46">
        <v>1735</v>
      </c>
      <c r="P37" s="46">
        <v>9996</v>
      </c>
      <c r="Q37" s="42" t="s">
        <v>271</v>
      </c>
      <c r="R37" s="24" t="s">
        <v>272</v>
      </c>
      <c r="S37" s="24" t="s">
        <v>137</v>
      </c>
      <c r="T37" s="24" t="s">
        <v>89</v>
      </c>
    </row>
    <row r="38" spans="1:20" ht="18" customHeight="1" x14ac:dyDescent="0.25">
      <c r="A38" s="34" t="s">
        <v>7</v>
      </c>
      <c r="B38" s="34" t="s">
        <v>84</v>
      </c>
      <c r="C38" s="34" t="s">
        <v>588</v>
      </c>
      <c r="D38" s="34" t="s">
        <v>18</v>
      </c>
      <c r="E38" s="34" t="s">
        <v>19</v>
      </c>
      <c r="F38" s="34"/>
      <c r="G38" s="34"/>
      <c r="H38" s="34" t="s">
        <v>230</v>
      </c>
      <c r="I38" s="35" t="s">
        <v>621</v>
      </c>
      <c r="J38" s="35">
        <v>1</v>
      </c>
      <c r="K38" s="36">
        <v>46252</v>
      </c>
      <c r="L38" s="37" t="s">
        <v>594</v>
      </c>
      <c r="M38" s="37" t="s">
        <v>484</v>
      </c>
      <c r="N38" s="46">
        <v>80576</v>
      </c>
      <c r="O38" s="46">
        <v>0</v>
      </c>
      <c r="P38" s="46">
        <v>80576</v>
      </c>
      <c r="Q38" s="42" t="s">
        <v>231</v>
      </c>
      <c r="R38" s="24" t="s">
        <v>232</v>
      </c>
      <c r="S38" s="24" t="s">
        <v>105</v>
      </c>
      <c r="T38" s="24" t="s">
        <v>89</v>
      </c>
    </row>
    <row r="39" spans="1:20" ht="18" customHeight="1" x14ac:dyDescent="0.25">
      <c r="A39" s="34" t="s">
        <v>7</v>
      </c>
      <c r="B39" s="34" t="s">
        <v>51</v>
      </c>
      <c r="C39" s="34" t="s">
        <v>152</v>
      </c>
      <c r="D39" s="34" t="s">
        <v>73</v>
      </c>
      <c r="E39" s="34" t="s">
        <v>19</v>
      </c>
      <c r="F39" s="34"/>
      <c r="G39" s="34"/>
      <c r="H39" s="34" t="s">
        <v>267</v>
      </c>
      <c r="I39" s="35" t="s">
        <v>652</v>
      </c>
      <c r="J39" s="35">
        <v>4</v>
      </c>
      <c r="K39" s="36">
        <v>46219</v>
      </c>
      <c r="L39" s="37" t="s">
        <v>207</v>
      </c>
      <c r="M39" s="37" t="s">
        <v>474</v>
      </c>
      <c r="N39" s="46">
        <v>48020</v>
      </c>
      <c r="O39" s="46">
        <v>0</v>
      </c>
      <c r="P39" s="46">
        <v>48020</v>
      </c>
      <c r="Q39" s="42" t="s">
        <v>268</v>
      </c>
      <c r="R39" s="24" t="s">
        <v>153</v>
      </c>
      <c r="S39" s="24" t="s">
        <v>66</v>
      </c>
      <c r="T39" s="24" t="s">
        <v>89</v>
      </c>
    </row>
    <row r="40" spans="1:20" ht="18" customHeight="1" x14ac:dyDescent="0.25">
      <c r="A40" s="34" t="s">
        <v>11</v>
      </c>
      <c r="B40" s="34" t="s">
        <v>49</v>
      </c>
      <c r="C40" s="34" t="s">
        <v>566</v>
      </c>
      <c r="D40" s="34" t="s">
        <v>301</v>
      </c>
      <c r="E40" s="34" t="s">
        <v>77</v>
      </c>
      <c r="F40" s="34"/>
      <c r="G40" s="34"/>
      <c r="H40" s="34" t="s">
        <v>332</v>
      </c>
      <c r="I40" s="35" t="s">
        <v>567</v>
      </c>
      <c r="J40" s="35">
        <v>1</v>
      </c>
      <c r="K40" s="36">
        <v>46245</v>
      </c>
      <c r="L40" s="37" t="s">
        <v>462</v>
      </c>
      <c r="M40" s="37" t="s">
        <v>485</v>
      </c>
      <c r="N40" s="46">
        <v>97824</v>
      </c>
      <c r="O40" s="46">
        <v>0</v>
      </c>
      <c r="P40" s="46">
        <v>97824</v>
      </c>
      <c r="Q40" s="42" t="s">
        <v>333</v>
      </c>
      <c r="R40" s="24" t="s">
        <v>300</v>
      </c>
      <c r="S40" s="24" t="s">
        <v>97</v>
      </c>
      <c r="T40" s="24" t="s">
        <v>89</v>
      </c>
    </row>
    <row r="41" spans="1:20" ht="18" customHeight="1" x14ac:dyDescent="0.25">
      <c r="A41" s="34" t="s">
        <v>11</v>
      </c>
      <c r="B41" s="34" t="s">
        <v>49</v>
      </c>
      <c r="C41" s="34" t="s">
        <v>566</v>
      </c>
      <c r="D41" s="34" t="s">
        <v>301</v>
      </c>
      <c r="E41" s="34" t="s">
        <v>77</v>
      </c>
      <c r="F41" s="34"/>
      <c r="G41" s="34"/>
      <c r="H41" s="34" t="s">
        <v>332</v>
      </c>
      <c r="I41" s="35" t="s">
        <v>567</v>
      </c>
      <c r="J41" s="35">
        <v>2</v>
      </c>
      <c r="K41" s="36">
        <v>46245</v>
      </c>
      <c r="L41" s="37" t="s">
        <v>487</v>
      </c>
      <c r="M41" s="37" t="s">
        <v>488</v>
      </c>
      <c r="N41" s="46">
        <v>12176</v>
      </c>
      <c r="O41" s="46">
        <v>0</v>
      </c>
      <c r="P41" s="46">
        <v>12176</v>
      </c>
      <c r="Q41" s="42" t="s">
        <v>333</v>
      </c>
      <c r="R41" s="24" t="s">
        <v>300</v>
      </c>
      <c r="S41" s="24" t="s">
        <v>97</v>
      </c>
      <c r="T41" s="24" t="s">
        <v>89</v>
      </c>
    </row>
    <row r="42" spans="1:20" ht="18" customHeight="1" x14ac:dyDescent="0.25">
      <c r="A42" s="34" t="s">
        <v>10</v>
      </c>
      <c r="B42" s="34" t="s">
        <v>34</v>
      </c>
      <c r="C42" s="34" t="s">
        <v>653</v>
      </c>
      <c r="D42" s="34" t="s">
        <v>177</v>
      </c>
      <c r="E42" s="34" t="s">
        <v>1</v>
      </c>
      <c r="F42" s="34" t="s">
        <v>78</v>
      </c>
      <c r="G42" s="34" t="s">
        <v>19</v>
      </c>
      <c r="H42" s="34" t="s">
        <v>334</v>
      </c>
      <c r="I42" s="35" t="s">
        <v>654</v>
      </c>
      <c r="J42" s="35">
        <v>4</v>
      </c>
      <c r="K42" s="36">
        <v>46283</v>
      </c>
      <c r="L42" s="37" t="s">
        <v>596</v>
      </c>
      <c r="M42" s="37" t="s">
        <v>474</v>
      </c>
      <c r="N42" s="46">
        <v>148223</v>
      </c>
      <c r="O42" s="46">
        <v>79300</v>
      </c>
      <c r="P42" s="46">
        <v>227523</v>
      </c>
      <c r="Q42" s="42" t="s">
        <v>335</v>
      </c>
      <c r="R42" s="24" t="s">
        <v>336</v>
      </c>
      <c r="S42" s="24" t="s">
        <v>76</v>
      </c>
      <c r="T42" s="24" t="s">
        <v>89</v>
      </c>
    </row>
    <row r="43" spans="1:20" ht="18" customHeight="1" x14ac:dyDescent="0.25">
      <c r="A43" s="34" t="s">
        <v>10</v>
      </c>
      <c r="B43" s="34" t="s">
        <v>44</v>
      </c>
      <c r="C43" s="34" t="s">
        <v>509</v>
      </c>
      <c r="D43" s="34" t="s">
        <v>310</v>
      </c>
      <c r="E43" s="34" t="s">
        <v>1</v>
      </c>
      <c r="F43" s="34" t="s">
        <v>18</v>
      </c>
      <c r="G43" s="34" t="s">
        <v>19</v>
      </c>
      <c r="H43" s="34" t="s">
        <v>385</v>
      </c>
      <c r="I43" s="35" t="s">
        <v>510</v>
      </c>
      <c r="J43" s="35">
        <v>1</v>
      </c>
      <c r="K43" s="36">
        <v>46294</v>
      </c>
      <c r="L43" s="37" t="s">
        <v>492</v>
      </c>
      <c r="M43" s="37" t="s">
        <v>200</v>
      </c>
      <c r="N43" s="46">
        <v>10136</v>
      </c>
      <c r="O43" s="46">
        <v>4343</v>
      </c>
      <c r="P43" s="46">
        <v>14479</v>
      </c>
      <c r="Q43" s="42" t="s">
        <v>386</v>
      </c>
      <c r="R43" s="24" t="s">
        <v>309</v>
      </c>
      <c r="S43" s="24" t="s">
        <v>76</v>
      </c>
      <c r="T43" s="24" t="s">
        <v>89</v>
      </c>
    </row>
    <row r="44" spans="1:20" ht="18" customHeight="1" x14ac:dyDescent="0.25">
      <c r="A44" s="34" t="s">
        <v>10</v>
      </c>
      <c r="B44" s="34" t="s">
        <v>63</v>
      </c>
      <c r="C44" s="34" t="s">
        <v>570</v>
      </c>
      <c r="D44" s="34" t="s">
        <v>314</v>
      </c>
      <c r="E44" s="34" t="s">
        <v>77</v>
      </c>
      <c r="F44" s="34"/>
      <c r="G44" s="34"/>
      <c r="H44" s="34" t="s">
        <v>337</v>
      </c>
      <c r="I44" s="35" t="s">
        <v>571</v>
      </c>
      <c r="J44" s="35">
        <v>1</v>
      </c>
      <c r="K44" s="36">
        <v>46238</v>
      </c>
      <c r="L44" s="37" t="s">
        <v>572</v>
      </c>
      <c r="M44" s="37" t="s">
        <v>515</v>
      </c>
      <c r="N44" s="46">
        <v>3760</v>
      </c>
      <c r="O44" s="46">
        <v>1240</v>
      </c>
      <c r="P44" s="46">
        <v>5000</v>
      </c>
      <c r="Q44" s="42" t="s">
        <v>338</v>
      </c>
      <c r="R44" s="24" t="s">
        <v>315</v>
      </c>
      <c r="S44" s="24" t="s">
        <v>99</v>
      </c>
      <c r="T44" s="24" t="s">
        <v>89</v>
      </c>
    </row>
    <row r="45" spans="1:20" ht="18" customHeight="1" x14ac:dyDescent="0.25">
      <c r="A45" s="34" t="s">
        <v>10</v>
      </c>
      <c r="B45" s="34" t="s">
        <v>60</v>
      </c>
      <c r="C45" s="34" t="s">
        <v>612</v>
      </c>
      <c r="D45" s="34" t="s">
        <v>178</v>
      </c>
      <c r="E45" s="34" t="s">
        <v>77</v>
      </c>
      <c r="F45" s="34" t="s">
        <v>150</v>
      </c>
      <c r="G45" s="34" t="s">
        <v>19</v>
      </c>
      <c r="H45" s="34" t="s">
        <v>220</v>
      </c>
      <c r="I45" s="35" t="s">
        <v>613</v>
      </c>
      <c r="J45" s="35">
        <v>2</v>
      </c>
      <c r="K45" s="36">
        <v>46238</v>
      </c>
      <c r="L45" s="37" t="s">
        <v>504</v>
      </c>
      <c r="M45" s="37" t="s">
        <v>505</v>
      </c>
      <c r="N45" s="46">
        <v>109710</v>
      </c>
      <c r="O45" s="46">
        <v>58695</v>
      </c>
      <c r="P45" s="46">
        <v>168405</v>
      </c>
      <c r="Q45" s="42" t="s">
        <v>221</v>
      </c>
      <c r="R45" s="24" t="s">
        <v>222</v>
      </c>
      <c r="S45" s="24" t="s">
        <v>76</v>
      </c>
      <c r="T45" s="24" t="s">
        <v>89</v>
      </c>
    </row>
    <row r="46" spans="1:20" ht="18" customHeight="1" x14ac:dyDescent="0.25">
      <c r="A46" s="34" t="s">
        <v>10</v>
      </c>
      <c r="B46" s="34" t="s">
        <v>31</v>
      </c>
      <c r="C46" s="34" t="s">
        <v>114</v>
      </c>
      <c r="D46" s="34" t="s">
        <v>269</v>
      </c>
      <c r="E46" s="34" t="s">
        <v>1</v>
      </c>
      <c r="F46" s="34" t="s">
        <v>78</v>
      </c>
      <c r="G46" s="34" t="s">
        <v>19</v>
      </c>
      <c r="H46" s="34" t="s">
        <v>339</v>
      </c>
      <c r="I46" s="35" t="s">
        <v>568</v>
      </c>
      <c r="J46" s="35">
        <v>1</v>
      </c>
      <c r="K46" s="36">
        <v>46223</v>
      </c>
      <c r="L46" s="37" t="s">
        <v>492</v>
      </c>
      <c r="M46" s="37" t="s">
        <v>508</v>
      </c>
      <c r="N46" s="46">
        <v>6000</v>
      </c>
      <c r="O46" s="46">
        <v>0</v>
      </c>
      <c r="P46" s="46">
        <v>6000</v>
      </c>
      <c r="Q46" s="42" t="s">
        <v>340</v>
      </c>
      <c r="R46" s="24" t="s">
        <v>299</v>
      </c>
      <c r="S46" s="24" t="s">
        <v>76</v>
      </c>
      <c r="T46" s="24" t="s">
        <v>89</v>
      </c>
    </row>
    <row r="47" spans="1:20" ht="18" customHeight="1" x14ac:dyDescent="0.25">
      <c r="A47" s="34" t="s">
        <v>10</v>
      </c>
      <c r="B47" s="34" t="s">
        <v>31</v>
      </c>
      <c r="C47" s="34" t="s">
        <v>114</v>
      </c>
      <c r="D47" s="34" t="s">
        <v>269</v>
      </c>
      <c r="E47" s="34" t="s">
        <v>1</v>
      </c>
      <c r="F47" s="34" t="s">
        <v>78</v>
      </c>
      <c r="G47" s="34" t="s">
        <v>19</v>
      </c>
      <c r="H47" s="34" t="s">
        <v>339</v>
      </c>
      <c r="I47" s="35" t="s">
        <v>569</v>
      </c>
      <c r="J47" s="35">
        <v>1</v>
      </c>
      <c r="K47" s="36">
        <v>46223</v>
      </c>
      <c r="L47" s="37" t="s">
        <v>492</v>
      </c>
      <c r="M47" s="37" t="s">
        <v>508</v>
      </c>
      <c r="N47" s="46">
        <v>94239</v>
      </c>
      <c r="O47" s="46">
        <v>14136</v>
      </c>
      <c r="P47" s="46">
        <v>108375</v>
      </c>
      <c r="Q47" s="42" t="s">
        <v>340</v>
      </c>
      <c r="R47" s="24" t="s">
        <v>299</v>
      </c>
      <c r="S47" s="24" t="s">
        <v>76</v>
      </c>
      <c r="T47" s="24" t="s">
        <v>89</v>
      </c>
    </row>
    <row r="48" spans="1:20" ht="18" customHeight="1" x14ac:dyDescent="0.25">
      <c r="A48" s="34" t="s">
        <v>13</v>
      </c>
      <c r="B48" s="34" t="s">
        <v>42</v>
      </c>
      <c r="C48" s="34" t="s">
        <v>98</v>
      </c>
      <c r="D48" s="34" t="s">
        <v>117</v>
      </c>
      <c r="E48" s="34" t="s">
        <v>96</v>
      </c>
      <c r="F48" s="34" t="s">
        <v>107</v>
      </c>
      <c r="G48" s="34" t="s">
        <v>19</v>
      </c>
      <c r="H48" s="34" t="s">
        <v>425</v>
      </c>
      <c r="I48" s="35" t="s">
        <v>558</v>
      </c>
      <c r="J48" s="35">
        <v>1</v>
      </c>
      <c r="K48" s="36">
        <v>46266</v>
      </c>
      <c r="L48" s="37" t="s">
        <v>467</v>
      </c>
      <c r="M48" s="37" t="s">
        <v>468</v>
      </c>
      <c r="N48" s="46">
        <v>89021</v>
      </c>
      <c r="O48" s="46">
        <v>7062</v>
      </c>
      <c r="P48" s="46">
        <v>96083</v>
      </c>
      <c r="Q48" s="42" t="s">
        <v>426</v>
      </c>
      <c r="R48" s="24" t="s">
        <v>318</v>
      </c>
      <c r="S48" s="24" t="s">
        <v>99</v>
      </c>
      <c r="T48" s="24" t="s">
        <v>89</v>
      </c>
    </row>
    <row r="49" spans="1:20" ht="18" customHeight="1" x14ac:dyDescent="0.25">
      <c r="A49" s="34" t="s">
        <v>12</v>
      </c>
      <c r="B49" s="34" t="s">
        <v>36</v>
      </c>
      <c r="C49" s="34" t="s">
        <v>298</v>
      </c>
      <c r="D49" s="34" t="s">
        <v>179</v>
      </c>
      <c r="E49" s="34" t="s">
        <v>1</v>
      </c>
      <c r="F49" s="34" t="s">
        <v>180</v>
      </c>
      <c r="G49" s="34" t="s">
        <v>19</v>
      </c>
      <c r="H49" s="34" t="s">
        <v>383</v>
      </c>
      <c r="I49" s="35" t="s">
        <v>507</v>
      </c>
      <c r="J49" s="35">
        <v>1</v>
      </c>
      <c r="K49" s="36">
        <v>46289</v>
      </c>
      <c r="L49" s="37" t="s">
        <v>492</v>
      </c>
      <c r="M49" s="37" t="s">
        <v>508</v>
      </c>
      <c r="N49" s="46">
        <v>4120</v>
      </c>
      <c r="O49" s="46">
        <v>2204</v>
      </c>
      <c r="P49" s="46">
        <v>6324</v>
      </c>
      <c r="Q49" s="42" t="s">
        <v>384</v>
      </c>
      <c r="R49" s="24" t="s">
        <v>371</v>
      </c>
      <c r="S49" s="24" t="s">
        <v>76</v>
      </c>
      <c r="T49" s="24" t="s">
        <v>89</v>
      </c>
    </row>
    <row r="50" spans="1:20" ht="18" customHeight="1" x14ac:dyDescent="0.25">
      <c r="A50" s="34" t="s">
        <v>15</v>
      </c>
      <c r="B50" s="34" t="s">
        <v>57</v>
      </c>
      <c r="C50" s="34" t="s">
        <v>552</v>
      </c>
      <c r="D50" s="34" t="s">
        <v>149</v>
      </c>
      <c r="E50" s="34" t="s">
        <v>19</v>
      </c>
      <c r="F50" s="34"/>
      <c r="G50" s="34"/>
      <c r="H50" s="34" t="s">
        <v>417</v>
      </c>
      <c r="I50" s="35" t="s">
        <v>553</v>
      </c>
      <c r="J50" s="35">
        <v>1</v>
      </c>
      <c r="K50" s="36">
        <v>46293</v>
      </c>
      <c r="L50" s="37" t="s">
        <v>467</v>
      </c>
      <c r="M50" s="37" t="s">
        <v>468</v>
      </c>
      <c r="N50" s="46">
        <v>171100</v>
      </c>
      <c r="O50" s="46">
        <v>13688</v>
      </c>
      <c r="P50" s="46">
        <v>184788</v>
      </c>
      <c r="Q50" s="42" t="s">
        <v>418</v>
      </c>
      <c r="R50" s="24" t="s">
        <v>367</v>
      </c>
      <c r="S50" s="24" t="s">
        <v>101</v>
      </c>
      <c r="T50" s="24" t="s">
        <v>89</v>
      </c>
    </row>
    <row r="51" spans="1:20" ht="18" customHeight="1" x14ac:dyDescent="0.25">
      <c r="A51" s="34" t="s">
        <v>15</v>
      </c>
      <c r="B51" s="34" t="s">
        <v>47</v>
      </c>
      <c r="C51" s="34" t="s">
        <v>297</v>
      </c>
      <c r="D51" s="34" t="s">
        <v>109</v>
      </c>
      <c r="E51" s="34" t="s">
        <v>19</v>
      </c>
      <c r="F51" s="34"/>
      <c r="G51" s="34"/>
      <c r="H51" s="34" t="s">
        <v>345</v>
      </c>
      <c r="I51" s="35" t="s">
        <v>649</v>
      </c>
      <c r="J51" s="35">
        <v>4</v>
      </c>
      <c r="K51" s="36">
        <v>46255</v>
      </c>
      <c r="L51" s="37" t="s">
        <v>207</v>
      </c>
      <c r="M51" s="37" t="s">
        <v>474</v>
      </c>
      <c r="N51" s="46">
        <v>250000</v>
      </c>
      <c r="O51" s="46">
        <v>128240</v>
      </c>
      <c r="P51" s="46">
        <v>378240</v>
      </c>
      <c r="Q51" s="42" t="s">
        <v>346</v>
      </c>
      <c r="R51" s="24" t="s">
        <v>347</v>
      </c>
      <c r="S51" s="24" t="s">
        <v>76</v>
      </c>
      <c r="T51" s="24" t="s">
        <v>89</v>
      </c>
    </row>
    <row r="52" spans="1:20" ht="18" customHeight="1" x14ac:dyDescent="0.25">
      <c r="A52" s="34" t="s">
        <v>15</v>
      </c>
      <c r="B52" s="34" t="s">
        <v>47</v>
      </c>
      <c r="C52" s="34" t="s">
        <v>607</v>
      </c>
      <c r="D52" s="34" t="s">
        <v>213</v>
      </c>
      <c r="E52" s="34" t="s">
        <v>1</v>
      </c>
      <c r="F52" s="34" t="s">
        <v>100</v>
      </c>
      <c r="G52" s="34" t="s">
        <v>19</v>
      </c>
      <c r="H52" s="34" t="s">
        <v>214</v>
      </c>
      <c r="I52" s="35" t="s">
        <v>608</v>
      </c>
      <c r="J52" s="35">
        <v>2</v>
      </c>
      <c r="K52" s="36">
        <v>46260</v>
      </c>
      <c r="L52" s="37" t="s">
        <v>467</v>
      </c>
      <c r="M52" s="37" t="s">
        <v>468</v>
      </c>
      <c r="N52" s="46">
        <v>158107</v>
      </c>
      <c r="O52" s="46">
        <v>83945</v>
      </c>
      <c r="P52" s="46">
        <v>242052</v>
      </c>
      <c r="Q52" s="42" t="s">
        <v>215</v>
      </c>
      <c r="R52" s="24" t="s">
        <v>216</v>
      </c>
      <c r="S52" s="24" t="s">
        <v>76</v>
      </c>
      <c r="T52" s="24" t="s">
        <v>89</v>
      </c>
    </row>
    <row r="53" spans="1:20" ht="18" customHeight="1" x14ac:dyDescent="0.25">
      <c r="A53" s="34" t="s">
        <v>15</v>
      </c>
      <c r="B53" s="34" t="s">
        <v>47</v>
      </c>
      <c r="C53" s="34" t="s">
        <v>607</v>
      </c>
      <c r="D53" s="34" t="s">
        <v>185</v>
      </c>
      <c r="E53" s="34" t="s">
        <v>1</v>
      </c>
      <c r="F53" s="34" t="s">
        <v>100</v>
      </c>
      <c r="G53" s="34" t="s">
        <v>19</v>
      </c>
      <c r="H53" s="34" t="s">
        <v>250</v>
      </c>
      <c r="I53" s="35" t="s">
        <v>636</v>
      </c>
      <c r="J53" s="35">
        <v>1</v>
      </c>
      <c r="K53" s="36">
        <v>46282</v>
      </c>
      <c r="L53" s="37" t="s">
        <v>207</v>
      </c>
      <c r="M53" s="37" t="s">
        <v>474</v>
      </c>
      <c r="N53" s="46">
        <v>74565</v>
      </c>
      <c r="O53" s="46">
        <v>36089</v>
      </c>
      <c r="P53" s="46">
        <v>110654</v>
      </c>
      <c r="Q53" s="42" t="s">
        <v>251</v>
      </c>
      <c r="R53" s="24" t="s">
        <v>252</v>
      </c>
      <c r="S53" s="24" t="s">
        <v>76</v>
      </c>
      <c r="T53" s="24" t="s">
        <v>89</v>
      </c>
    </row>
    <row r="54" spans="1:20" ht="18" customHeight="1" x14ac:dyDescent="0.25">
      <c r="A54" s="34" t="s">
        <v>15</v>
      </c>
      <c r="B54" s="34" t="s">
        <v>47</v>
      </c>
      <c r="C54" s="34" t="s">
        <v>603</v>
      </c>
      <c r="D54" s="34" t="s">
        <v>93</v>
      </c>
      <c r="E54" s="34" t="s">
        <v>19</v>
      </c>
      <c r="F54" s="34"/>
      <c r="G54" s="34"/>
      <c r="H54" s="34" t="s">
        <v>208</v>
      </c>
      <c r="I54" s="35" t="s">
        <v>604</v>
      </c>
      <c r="J54" s="35">
        <v>2</v>
      </c>
      <c r="K54" s="36">
        <v>46268</v>
      </c>
      <c r="L54" s="37" t="s">
        <v>462</v>
      </c>
      <c r="M54" s="37" t="s">
        <v>485</v>
      </c>
      <c r="N54" s="46">
        <v>120371</v>
      </c>
      <c r="O54" s="46">
        <v>64398</v>
      </c>
      <c r="P54" s="46">
        <v>184769</v>
      </c>
      <c r="Q54" s="42" t="s">
        <v>209</v>
      </c>
      <c r="R54" s="24" t="s">
        <v>210</v>
      </c>
      <c r="S54" s="24" t="s">
        <v>76</v>
      </c>
      <c r="T54" s="24" t="s">
        <v>89</v>
      </c>
    </row>
    <row r="55" spans="1:20" ht="18" customHeight="1" x14ac:dyDescent="0.25">
      <c r="A55" s="34" t="s">
        <v>15</v>
      </c>
      <c r="B55" s="34" t="s">
        <v>47</v>
      </c>
      <c r="C55" s="34" t="s">
        <v>119</v>
      </c>
      <c r="D55" s="34" t="s">
        <v>109</v>
      </c>
      <c r="E55" s="34" t="s">
        <v>19</v>
      </c>
      <c r="F55" s="34"/>
      <c r="G55" s="34"/>
      <c r="H55" s="34" t="s">
        <v>122</v>
      </c>
      <c r="I55" s="35" t="s">
        <v>641</v>
      </c>
      <c r="J55" s="35">
        <v>1</v>
      </c>
      <c r="K55" s="36">
        <v>46281</v>
      </c>
      <c r="L55" s="37" t="s">
        <v>207</v>
      </c>
      <c r="M55" s="37" t="s">
        <v>474</v>
      </c>
      <c r="N55" s="46">
        <v>150000</v>
      </c>
      <c r="O55" s="46">
        <v>80250</v>
      </c>
      <c r="P55" s="46">
        <v>230250</v>
      </c>
      <c r="Q55" s="42" t="s">
        <v>263</v>
      </c>
      <c r="R55" s="24" t="s">
        <v>123</v>
      </c>
      <c r="S55" s="24" t="s">
        <v>97</v>
      </c>
      <c r="T55" s="24" t="s">
        <v>89</v>
      </c>
    </row>
    <row r="56" spans="1:20" ht="18" customHeight="1" x14ac:dyDescent="0.25">
      <c r="A56" s="34" t="s">
        <v>15</v>
      </c>
      <c r="B56" s="34" t="s">
        <v>47</v>
      </c>
      <c r="C56" s="34" t="s">
        <v>119</v>
      </c>
      <c r="D56" s="34" t="s">
        <v>109</v>
      </c>
      <c r="E56" s="34" t="s">
        <v>19</v>
      </c>
      <c r="F56" s="34"/>
      <c r="G56" s="34"/>
      <c r="H56" s="34" t="s">
        <v>122</v>
      </c>
      <c r="I56" s="35" t="s">
        <v>642</v>
      </c>
      <c r="J56" s="35">
        <v>1</v>
      </c>
      <c r="K56" s="36">
        <v>46281</v>
      </c>
      <c r="L56" s="37" t="s">
        <v>207</v>
      </c>
      <c r="M56" s="37" t="s">
        <v>474</v>
      </c>
      <c r="N56" s="46">
        <v>150000</v>
      </c>
      <c r="O56" s="46">
        <v>80250</v>
      </c>
      <c r="P56" s="46">
        <v>230250</v>
      </c>
      <c r="Q56" s="42" t="s">
        <v>263</v>
      </c>
      <c r="R56" s="24" t="s">
        <v>123</v>
      </c>
      <c r="S56" s="24" t="s">
        <v>97</v>
      </c>
      <c r="T56" s="24" t="s">
        <v>89</v>
      </c>
    </row>
    <row r="57" spans="1:20" ht="18" customHeight="1" x14ac:dyDescent="0.25">
      <c r="A57" s="34" t="s">
        <v>15</v>
      </c>
      <c r="B57" s="34" t="s">
        <v>47</v>
      </c>
      <c r="C57" s="34" t="s">
        <v>119</v>
      </c>
      <c r="D57" s="34" t="s">
        <v>109</v>
      </c>
      <c r="E57" s="34" t="s">
        <v>19</v>
      </c>
      <c r="F57" s="34"/>
      <c r="G57" s="34"/>
      <c r="H57" s="34" t="s">
        <v>122</v>
      </c>
      <c r="I57" s="35" t="s">
        <v>643</v>
      </c>
      <c r="J57" s="35">
        <v>1</v>
      </c>
      <c r="K57" s="36">
        <v>46281</v>
      </c>
      <c r="L57" s="37" t="s">
        <v>207</v>
      </c>
      <c r="M57" s="37" t="s">
        <v>474</v>
      </c>
      <c r="N57" s="46">
        <v>150000</v>
      </c>
      <c r="O57" s="46">
        <v>80250</v>
      </c>
      <c r="P57" s="46">
        <v>230250</v>
      </c>
      <c r="Q57" s="42" t="s">
        <v>263</v>
      </c>
      <c r="R57" s="24" t="s">
        <v>123</v>
      </c>
      <c r="S57" s="24" t="s">
        <v>97</v>
      </c>
      <c r="T57" s="24" t="s">
        <v>89</v>
      </c>
    </row>
    <row r="58" spans="1:20" ht="18" customHeight="1" x14ac:dyDescent="0.25">
      <c r="A58" s="34" t="s">
        <v>15</v>
      </c>
      <c r="B58" s="34" t="s">
        <v>47</v>
      </c>
      <c r="C58" s="34" t="s">
        <v>119</v>
      </c>
      <c r="D58" s="34" t="s">
        <v>109</v>
      </c>
      <c r="E58" s="34" t="s">
        <v>19</v>
      </c>
      <c r="F58" s="34"/>
      <c r="G58" s="34"/>
      <c r="H58" s="34" t="s">
        <v>122</v>
      </c>
      <c r="I58" s="35" t="s">
        <v>644</v>
      </c>
      <c r="J58" s="35">
        <v>1</v>
      </c>
      <c r="K58" s="36">
        <v>46281</v>
      </c>
      <c r="L58" s="37" t="s">
        <v>207</v>
      </c>
      <c r="M58" s="37" t="s">
        <v>474</v>
      </c>
      <c r="N58" s="46">
        <v>130323</v>
      </c>
      <c r="O58" s="46">
        <v>69723</v>
      </c>
      <c r="P58" s="46">
        <v>200046</v>
      </c>
      <c r="Q58" s="42" t="s">
        <v>263</v>
      </c>
      <c r="R58" s="24" t="s">
        <v>123</v>
      </c>
      <c r="S58" s="24" t="s">
        <v>97</v>
      </c>
      <c r="T58" s="24" t="s">
        <v>89</v>
      </c>
    </row>
    <row r="59" spans="1:20" ht="18" customHeight="1" x14ac:dyDescent="0.25">
      <c r="A59" s="34" t="s">
        <v>15</v>
      </c>
      <c r="B59" s="34" t="s">
        <v>47</v>
      </c>
      <c r="C59" s="34" t="s">
        <v>119</v>
      </c>
      <c r="D59" s="34" t="s">
        <v>109</v>
      </c>
      <c r="E59" s="34" t="s">
        <v>19</v>
      </c>
      <c r="F59" s="34"/>
      <c r="G59" s="34"/>
      <c r="H59" s="34" t="s">
        <v>122</v>
      </c>
      <c r="I59" s="35" t="s">
        <v>645</v>
      </c>
      <c r="J59" s="35">
        <v>1</v>
      </c>
      <c r="K59" s="36">
        <v>46281</v>
      </c>
      <c r="L59" s="37" t="s">
        <v>207</v>
      </c>
      <c r="M59" s="37" t="s">
        <v>474</v>
      </c>
      <c r="N59" s="46">
        <v>184174</v>
      </c>
      <c r="O59" s="46">
        <v>98533</v>
      </c>
      <c r="P59" s="46">
        <v>282707</v>
      </c>
      <c r="Q59" s="42" t="s">
        <v>263</v>
      </c>
      <c r="R59" s="24" t="s">
        <v>123</v>
      </c>
      <c r="S59" s="24" t="s">
        <v>97</v>
      </c>
      <c r="T59" s="24" t="s">
        <v>89</v>
      </c>
    </row>
    <row r="60" spans="1:20" ht="18" customHeight="1" x14ac:dyDescent="0.25">
      <c r="A60" s="34" t="s">
        <v>15</v>
      </c>
      <c r="B60" s="34" t="s">
        <v>47</v>
      </c>
      <c r="C60" s="34" t="s">
        <v>119</v>
      </c>
      <c r="D60" s="34" t="s">
        <v>109</v>
      </c>
      <c r="E60" s="34" t="s">
        <v>19</v>
      </c>
      <c r="F60" s="34"/>
      <c r="G60" s="34"/>
      <c r="H60" s="34" t="s">
        <v>122</v>
      </c>
      <c r="I60" s="35" t="s">
        <v>646</v>
      </c>
      <c r="J60" s="35">
        <v>1</v>
      </c>
      <c r="K60" s="36">
        <v>46281</v>
      </c>
      <c r="L60" s="37" t="s">
        <v>207</v>
      </c>
      <c r="M60" s="37" t="s">
        <v>474</v>
      </c>
      <c r="N60" s="46">
        <v>732773</v>
      </c>
      <c r="O60" s="46">
        <v>388651</v>
      </c>
      <c r="P60" s="46">
        <v>1121424</v>
      </c>
      <c r="Q60" s="42" t="s">
        <v>263</v>
      </c>
      <c r="R60" s="24" t="s">
        <v>123</v>
      </c>
      <c r="S60" s="24" t="s">
        <v>97</v>
      </c>
      <c r="T60" s="24" t="s">
        <v>89</v>
      </c>
    </row>
    <row r="61" spans="1:20" ht="18" customHeight="1" x14ac:dyDescent="0.25">
      <c r="A61" s="34" t="s">
        <v>15</v>
      </c>
      <c r="B61" s="34" t="s">
        <v>47</v>
      </c>
      <c r="C61" s="34" t="s">
        <v>516</v>
      </c>
      <c r="D61" s="34" t="s">
        <v>100</v>
      </c>
      <c r="E61" s="34" t="s">
        <v>19</v>
      </c>
      <c r="F61" s="34"/>
      <c r="G61" s="34"/>
      <c r="H61" s="34" t="s">
        <v>390</v>
      </c>
      <c r="I61" s="35" t="s">
        <v>517</v>
      </c>
      <c r="J61" s="35">
        <v>1</v>
      </c>
      <c r="K61" s="36">
        <v>46280</v>
      </c>
      <c r="L61" s="37" t="s">
        <v>462</v>
      </c>
      <c r="M61" s="37" t="s">
        <v>485</v>
      </c>
      <c r="N61" s="46">
        <v>184200</v>
      </c>
      <c r="O61" s="46">
        <v>61525</v>
      </c>
      <c r="P61" s="46">
        <v>245725</v>
      </c>
      <c r="Q61" s="42" t="s">
        <v>391</v>
      </c>
      <c r="R61" s="24" t="s">
        <v>296</v>
      </c>
      <c r="S61" s="24" t="s">
        <v>76</v>
      </c>
      <c r="T61" s="24" t="s">
        <v>89</v>
      </c>
    </row>
    <row r="62" spans="1:20" ht="18" customHeight="1" x14ac:dyDescent="0.25">
      <c r="A62" s="34" t="s">
        <v>15</v>
      </c>
      <c r="B62" s="34" t="s">
        <v>47</v>
      </c>
      <c r="C62" s="34" t="s">
        <v>559</v>
      </c>
      <c r="D62" s="34" t="s">
        <v>150</v>
      </c>
      <c r="E62" s="34" t="s">
        <v>19</v>
      </c>
      <c r="F62" s="34"/>
      <c r="G62" s="34"/>
      <c r="H62" s="34" t="s">
        <v>260</v>
      </c>
      <c r="I62" s="35" t="s">
        <v>639</v>
      </c>
      <c r="J62" s="35">
        <v>4</v>
      </c>
      <c r="K62" s="36">
        <v>46259</v>
      </c>
      <c r="L62" s="37" t="s">
        <v>467</v>
      </c>
      <c r="M62" s="37" t="s">
        <v>468</v>
      </c>
      <c r="N62" s="46">
        <v>350720</v>
      </c>
      <c r="O62" s="46">
        <v>162275</v>
      </c>
      <c r="P62" s="46">
        <v>512995</v>
      </c>
      <c r="Q62" s="42" t="s">
        <v>261</v>
      </c>
      <c r="R62" s="24" t="s">
        <v>262</v>
      </c>
      <c r="S62" s="24" t="s">
        <v>97</v>
      </c>
      <c r="T62" s="24" t="s">
        <v>89</v>
      </c>
    </row>
    <row r="63" spans="1:20" ht="18" customHeight="1" x14ac:dyDescent="0.25">
      <c r="A63" s="34" t="s">
        <v>15</v>
      </c>
      <c r="B63" s="34" t="s">
        <v>47</v>
      </c>
      <c r="C63" s="34" t="s">
        <v>650</v>
      </c>
      <c r="D63" s="34" t="s">
        <v>100</v>
      </c>
      <c r="E63" s="34" t="s">
        <v>19</v>
      </c>
      <c r="F63" s="34"/>
      <c r="G63" s="34"/>
      <c r="H63" s="34" t="s">
        <v>264</v>
      </c>
      <c r="I63" s="35" t="s">
        <v>651</v>
      </c>
      <c r="J63" s="35">
        <v>4</v>
      </c>
      <c r="K63" s="36">
        <v>46258</v>
      </c>
      <c r="L63" s="37" t="s">
        <v>207</v>
      </c>
      <c r="M63" s="37" t="s">
        <v>474</v>
      </c>
      <c r="N63" s="46">
        <v>329750</v>
      </c>
      <c r="O63" s="46">
        <v>180068</v>
      </c>
      <c r="P63" s="46">
        <v>509818</v>
      </c>
      <c r="Q63" s="42" t="s">
        <v>265</v>
      </c>
      <c r="R63" s="24" t="s">
        <v>266</v>
      </c>
      <c r="S63" s="24" t="s">
        <v>76</v>
      </c>
      <c r="T63" s="24" t="s">
        <v>89</v>
      </c>
    </row>
    <row r="64" spans="1:20" ht="18" customHeight="1" x14ac:dyDescent="0.25">
      <c r="A64" s="34" t="s">
        <v>15</v>
      </c>
      <c r="B64" s="34" t="s">
        <v>39</v>
      </c>
      <c r="C64" s="34" t="s">
        <v>134</v>
      </c>
      <c r="D64" s="34" t="s">
        <v>95</v>
      </c>
      <c r="E64" s="34" t="s">
        <v>96</v>
      </c>
      <c r="F64" s="34" t="s">
        <v>135</v>
      </c>
      <c r="G64" s="34" t="s">
        <v>19</v>
      </c>
      <c r="H64" s="34" t="s">
        <v>275</v>
      </c>
      <c r="I64" s="35" t="s">
        <v>590</v>
      </c>
      <c r="J64" s="35">
        <v>1</v>
      </c>
      <c r="K64" s="36">
        <v>46267</v>
      </c>
      <c r="L64" s="37" t="s">
        <v>513</v>
      </c>
      <c r="M64" s="37" t="s">
        <v>515</v>
      </c>
      <c r="N64" s="46">
        <v>25263</v>
      </c>
      <c r="O64" s="46">
        <v>8337</v>
      </c>
      <c r="P64" s="46">
        <v>33600</v>
      </c>
      <c r="Q64" s="42" t="s">
        <v>276</v>
      </c>
      <c r="R64" s="24" t="s">
        <v>197</v>
      </c>
      <c r="S64" s="24" t="s">
        <v>99</v>
      </c>
      <c r="T64" s="24" t="s">
        <v>89</v>
      </c>
    </row>
    <row r="65" spans="1:20" ht="18" customHeight="1" x14ac:dyDescent="0.25">
      <c r="A65" s="34" t="s">
        <v>15</v>
      </c>
      <c r="B65" s="34" t="s">
        <v>85</v>
      </c>
      <c r="C65" s="34" t="s">
        <v>617</v>
      </c>
      <c r="D65" s="34" t="s">
        <v>451</v>
      </c>
      <c r="E65" s="34" t="s">
        <v>77</v>
      </c>
      <c r="F65" s="34" t="s">
        <v>149</v>
      </c>
      <c r="G65" s="34" t="s">
        <v>19</v>
      </c>
      <c r="H65" s="34" t="s">
        <v>452</v>
      </c>
      <c r="I65" s="35" t="s">
        <v>619</v>
      </c>
      <c r="J65" s="35">
        <v>3</v>
      </c>
      <c r="K65" s="36">
        <v>46280</v>
      </c>
      <c r="L65" s="37" t="s">
        <v>473</v>
      </c>
      <c r="M65" s="37" t="s">
        <v>200</v>
      </c>
      <c r="N65" s="46">
        <v>13436</v>
      </c>
      <c r="O65" s="46">
        <v>7188</v>
      </c>
      <c r="P65" s="46">
        <v>20624</v>
      </c>
      <c r="Q65" s="42" t="s">
        <v>453</v>
      </c>
      <c r="R65" s="24" t="s">
        <v>454</v>
      </c>
      <c r="S65" s="24" t="s">
        <v>101</v>
      </c>
      <c r="T65" s="24" t="s">
        <v>89</v>
      </c>
    </row>
    <row r="66" spans="1:20" ht="18" customHeight="1" x14ac:dyDescent="0.25">
      <c r="A66" s="34" t="s">
        <v>15</v>
      </c>
      <c r="B66" s="34" t="s">
        <v>46</v>
      </c>
      <c r="C66" s="34" t="s">
        <v>528</v>
      </c>
      <c r="D66" s="34" t="s">
        <v>295</v>
      </c>
      <c r="E66" s="34" t="s">
        <v>1</v>
      </c>
      <c r="F66" s="34" t="s">
        <v>94</v>
      </c>
      <c r="G66" s="34" t="s">
        <v>19</v>
      </c>
      <c r="H66" s="34" t="s">
        <v>399</v>
      </c>
      <c r="I66" s="35" t="s">
        <v>529</v>
      </c>
      <c r="J66" s="35">
        <v>1</v>
      </c>
      <c r="K66" s="36">
        <v>46286</v>
      </c>
      <c r="L66" s="37" t="s">
        <v>469</v>
      </c>
      <c r="M66" s="37" t="s">
        <v>470</v>
      </c>
      <c r="N66" s="46">
        <v>98244</v>
      </c>
      <c r="O66" s="46">
        <v>52560</v>
      </c>
      <c r="P66" s="46">
        <v>150804</v>
      </c>
      <c r="Q66" s="42" t="s">
        <v>400</v>
      </c>
      <c r="R66" s="24" t="s">
        <v>530</v>
      </c>
      <c r="S66" s="24" t="s">
        <v>76</v>
      </c>
      <c r="T66" s="24" t="s">
        <v>89</v>
      </c>
    </row>
    <row r="67" spans="1:20" ht="18" customHeight="1" x14ac:dyDescent="0.25">
      <c r="A67" s="34" t="s">
        <v>15</v>
      </c>
      <c r="B67" s="34" t="s">
        <v>56</v>
      </c>
      <c r="C67" s="34" t="s">
        <v>104</v>
      </c>
      <c r="D67" s="34" t="s">
        <v>308</v>
      </c>
      <c r="E67" s="34" t="s">
        <v>77</v>
      </c>
      <c r="F67" s="34" t="s">
        <v>149</v>
      </c>
      <c r="G67" s="34" t="s">
        <v>19</v>
      </c>
      <c r="H67" s="34" t="s">
        <v>348</v>
      </c>
      <c r="I67" s="35" t="s">
        <v>648</v>
      </c>
      <c r="J67" s="35">
        <v>1</v>
      </c>
      <c r="K67" s="36">
        <v>46261</v>
      </c>
      <c r="L67" s="37" t="s">
        <v>492</v>
      </c>
      <c r="M67" s="37" t="s">
        <v>508</v>
      </c>
      <c r="N67" s="46">
        <v>44747</v>
      </c>
      <c r="O67" s="46">
        <v>23940</v>
      </c>
      <c r="P67" s="46">
        <v>68687</v>
      </c>
      <c r="Q67" s="42" t="s">
        <v>349</v>
      </c>
      <c r="R67" s="24" t="s">
        <v>350</v>
      </c>
      <c r="S67" s="24" t="s">
        <v>97</v>
      </c>
      <c r="T67" s="24" t="s">
        <v>89</v>
      </c>
    </row>
    <row r="68" spans="1:20" ht="18" customHeight="1" x14ac:dyDescent="0.25">
      <c r="A68" s="34" t="s">
        <v>15</v>
      </c>
      <c r="B68" s="34" t="s">
        <v>56</v>
      </c>
      <c r="C68" s="34" t="s">
        <v>104</v>
      </c>
      <c r="D68" s="34" t="s">
        <v>145</v>
      </c>
      <c r="E68" s="34" t="s">
        <v>1</v>
      </c>
      <c r="F68" s="34" t="s">
        <v>94</v>
      </c>
      <c r="G68" s="34" t="s">
        <v>19</v>
      </c>
      <c r="H68" s="34" t="s">
        <v>407</v>
      </c>
      <c r="I68" s="35" t="s">
        <v>543</v>
      </c>
      <c r="J68" s="35">
        <v>1</v>
      </c>
      <c r="K68" s="36">
        <v>46294</v>
      </c>
      <c r="L68" s="37" t="s">
        <v>492</v>
      </c>
      <c r="M68" s="37" t="s">
        <v>470</v>
      </c>
      <c r="N68" s="46">
        <v>19532</v>
      </c>
      <c r="O68" s="46">
        <v>10450</v>
      </c>
      <c r="P68" s="46">
        <v>29982</v>
      </c>
      <c r="Q68" s="42" t="s">
        <v>544</v>
      </c>
      <c r="R68" s="24" t="s">
        <v>294</v>
      </c>
      <c r="S68" s="24" t="s">
        <v>76</v>
      </c>
      <c r="T68" s="24" t="s">
        <v>89</v>
      </c>
    </row>
    <row r="69" spans="1:20" ht="18" customHeight="1" x14ac:dyDescent="0.25">
      <c r="A69" s="34" t="s">
        <v>15</v>
      </c>
      <c r="B69" s="34" t="s">
        <v>29</v>
      </c>
      <c r="C69" s="34" t="s">
        <v>591</v>
      </c>
      <c r="D69" s="34" t="s">
        <v>94</v>
      </c>
      <c r="E69" s="34" t="s">
        <v>19</v>
      </c>
      <c r="F69" s="34"/>
      <c r="G69" s="34"/>
      <c r="H69" s="34" t="s">
        <v>351</v>
      </c>
      <c r="I69" s="35" t="s">
        <v>592</v>
      </c>
      <c r="J69" s="35">
        <v>1</v>
      </c>
      <c r="K69" s="36">
        <v>46241</v>
      </c>
      <c r="L69" s="37" t="s">
        <v>587</v>
      </c>
      <c r="M69" s="37" t="s">
        <v>508</v>
      </c>
      <c r="N69" s="46">
        <v>436716</v>
      </c>
      <c r="O69" s="46">
        <v>218183</v>
      </c>
      <c r="P69" s="46">
        <v>654899</v>
      </c>
      <c r="Q69" s="42" t="s">
        <v>352</v>
      </c>
      <c r="R69" s="24" t="s">
        <v>293</v>
      </c>
      <c r="S69" s="24" t="s">
        <v>76</v>
      </c>
      <c r="T69" s="24" t="s">
        <v>89</v>
      </c>
    </row>
    <row r="70" spans="1:20" ht="18" customHeight="1" x14ac:dyDescent="0.25">
      <c r="A70" s="34" t="s">
        <v>15</v>
      </c>
      <c r="B70" s="34" t="s">
        <v>29</v>
      </c>
      <c r="C70" s="34" t="s">
        <v>131</v>
      </c>
      <c r="D70" s="34" t="s">
        <v>93</v>
      </c>
      <c r="E70" s="34" t="s">
        <v>19</v>
      </c>
      <c r="F70" s="34"/>
      <c r="G70" s="34"/>
      <c r="H70" s="34" t="s">
        <v>353</v>
      </c>
      <c r="I70" s="35" t="s">
        <v>657</v>
      </c>
      <c r="J70" s="35">
        <v>6</v>
      </c>
      <c r="K70" s="36">
        <v>46255</v>
      </c>
      <c r="L70" s="37" t="s">
        <v>463</v>
      </c>
      <c r="M70" s="37" t="s">
        <v>464</v>
      </c>
      <c r="N70" s="46">
        <v>280437</v>
      </c>
      <c r="O70" s="46">
        <v>91845</v>
      </c>
      <c r="P70" s="46">
        <v>372282</v>
      </c>
      <c r="Q70" s="42" t="s">
        <v>455</v>
      </c>
      <c r="R70" s="24" t="s">
        <v>354</v>
      </c>
      <c r="S70" s="24" t="s">
        <v>101</v>
      </c>
      <c r="T70" s="24" t="s">
        <v>89</v>
      </c>
    </row>
    <row r="71" spans="1:20" ht="18" customHeight="1" x14ac:dyDescent="0.25">
      <c r="A71" s="34" t="s">
        <v>15</v>
      </c>
      <c r="B71" s="34" t="s">
        <v>127</v>
      </c>
      <c r="C71" s="34" t="s">
        <v>518</v>
      </c>
      <c r="D71" s="34" t="s">
        <v>115</v>
      </c>
      <c r="E71" s="34" t="s">
        <v>77</v>
      </c>
      <c r="F71" s="34"/>
      <c r="G71" s="34"/>
      <c r="H71" s="34" t="s">
        <v>519</v>
      </c>
      <c r="I71" s="35" t="s">
        <v>520</v>
      </c>
      <c r="J71" s="35">
        <v>1</v>
      </c>
      <c r="K71" s="36">
        <v>46295</v>
      </c>
      <c r="L71" s="37" t="s">
        <v>503</v>
      </c>
      <c r="M71" s="37" t="s">
        <v>485</v>
      </c>
      <c r="N71" s="46">
        <v>1418859</v>
      </c>
      <c r="O71" s="46">
        <v>24594</v>
      </c>
      <c r="P71" s="46">
        <v>1443453</v>
      </c>
      <c r="Q71" s="42" t="s">
        <v>521</v>
      </c>
      <c r="R71" s="24" t="s">
        <v>312</v>
      </c>
      <c r="S71" s="24" t="s">
        <v>76</v>
      </c>
      <c r="T71" s="24" t="s">
        <v>89</v>
      </c>
    </row>
    <row r="72" spans="1:20" ht="18" customHeight="1" x14ac:dyDescent="0.25">
      <c r="A72" s="34" t="s">
        <v>15</v>
      </c>
      <c r="B72" s="34" t="s">
        <v>127</v>
      </c>
      <c r="C72" s="34" t="s">
        <v>518</v>
      </c>
      <c r="D72" s="34" t="s">
        <v>115</v>
      </c>
      <c r="E72" s="34" t="s">
        <v>77</v>
      </c>
      <c r="F72" s="34"/>
      <c r="G72" s="34"/>
      <c r="H72" s="34" t="s">
        <v>519</v>
      </c>
      <c r="I72" s="35" t="s">
        <v>520</v>
      </c>
      <c r="J72" s="35">
        <v>2</v>
      </c>
      <c r="K72" s="36">
        <v>46295</v>
      </c>
      <c r="L72" s="37" t="s">
        <v>487</v>
      </c>
      <c r="M72" s="37" t="s">
        <v>488</v>
      </c>
      <c r="N72" s="46">
        <v>2048781</v>
      </c>
      <c r="O72" s="46">
        <v>65124</v>
      </c>
      <c r="P72" s="46">
        <v>2113905</v>
      </c>
      <c r="Q72" s="42" t="s">
        <v>521</v>
      </c>
      <c r="R72" s="24" t="s">
        <v>312</v>
      </c>
      <c r="S72" s="24" t="s">
        <v>76</v>
      </c>
      <c r="T72" s="24" t="s">
        <v>89</v>
      </c>
    </row>
    <row r="73" spans="1:20" ht="18" customHeight="1" x14ac:dyDescent="0.25">
      <c r="A73" s="34" t="s">
        <v>15</v>
      </c>
      <c r="B73" s="34" t="s">
        <v>127</v>
      </c>
      <c r="C73" s="34" t="s">
        <v>518</v>
      </c>
      <c r="D73" s="34" t="s">
        <v>115</v>
      </c>
      <c r="E73" s="34" t="s">
        <v>77</v>
      </c>
      <c r="F73" s="34"/>
      <c r="G73" s="34"/>
      <c r="H73" s="34" t="s">
        <v>519</v>
      </c>
      <c r="I73" s="35" t="s">
        <v>520</v>
      </c>
      <c r="J73" s="35">
        <v>3</v>
      </c>
      <c r="K73" s="36">
        <v>46295</v>
      </c>
      <c r="L73" s="37" t="s">
        <v>489</v>
      </c>
      <c r="M73" s="37" t="s">
        <v>490</v>
      </c>
      <c r="N73" s="46">
        <v>773679</v>
      </c>
      <c r="O73" s="46">
        <v>48832</v>
      </c>
      <c r="P73" s="46">
        <v>822511</v>
      </c>
      <c r="Q73" s="42" t="s">
        <v>521</v>
      </c>
      <c r="R73" s="24" t="s">
        <v>312</v>
      </c>
      <c r="S73" s="24" t="s">
        <v>76</v>
      </c>
      <c r="T73" s="24" t="s">
        <v>89</v>
      </c>
    </row>
    <row r="74" spans="1:20" ht="18" customHeight="1" x14ac:dyDescent="0.25">
      <c r="A74" s="34" t="s">
        <v>15</v>
      </c>
      <c r="B74" s="34" t="s">
        <v>127</v>
      </c>
      <c r="C74" s="34" t="s">
        <v>518</v>
      </c>
      <c r="D74" s="34" t="s">
        <v>115</v>
      </c>
      <c r="E74" s="34" t="s">
        <v>77</v>
      </c>
      <c r="F74" s="34"/>
      <c r="G74" s="34"/>
      <c r="H74" s="34" t="s">
        <v>519</v>
      </c>
      <c r="I74" s="35" t="s">
        <v>520</v>
      </c>
      <c r="J74" s="35">
        <v>4</v>
      </c>
      <c r="K74" s="36">
        <v>46295</v>
      </c>
      <c r="L74" s="37" t="s">
        <v>491</v>
      </c>
      <c r="M74" s="37" t="s">
        <v>486</v>
      </c>
      <c r="N74" s="46">
        <v>579913</v>
      </c>
      <c r="O74" s="46">
        <v>38796</v>
      </c>
      <c r="P74" s="46">
        <v>618709</v>
      </c>
      <c r="Q74" s="42" t="s">
        <v>521</v>
      </c>
      <c r="R74" s="24" t="s">
        <v>312</v>
      </c>
      <c r="S74" s="24" t="s">
        <v>76</v>
      </c>
      <c r="T74" s="24" t="s">
        <v>89</v>
      </c>
    </row>
    <row r="75" spans="1:20" ht="18" customHeight="1" x14ac:dyDescent="0.25">
      <c r="A75" s="34" t="s">
        <v>15</v>
      </c>
      <c r="B75" s="34" t="s">
        <v>43</v>
      </c>
      <c r="C75" s="34" t="s">
        <v>104</v>
      </c>
      <c r="D75" s="34" t="s">
        <v>186</v>
      </c>
      <c r="E75" s="34" t="s">
        <v>1</v>
      </c>
      <c r="F75" s="34" t="s">
        <v>149</v>
      </c>
      <c r="G75" s="34" t="s">
        <v>19</v>
      </c>
      <c r="H75" s="34" t="s">
        <v>355</v>
      </c>
      <c r="I75" s="35" t="s">
        <v>658</v>
      </c>
      <c r="J75" s="35">
        <v>4</v>
      </c>
      <c r="K75" s="36">
        <v>46281</v>
      </c>
      <c r="L75" s="37" t="s">
        <v>512</v>
      </c>
      <c r="M75" s="37" t="s">
        <v>523</v>
      </c>
      <c r="N75" s="46">
        <v>121445</v>
      </c>
      <c r="O75" s="46">
        <v>64973</v>
      </c>
      <c r="P75" s="46">
        <v>186418</v>
      </c>
      <c r="Q75" s="42" t="s">
        <v>356</v>
      </c>
      <c r="R75" s="24" t="s">
        <v>307</v>
      </c>
      <c r="S75" s="24" t="s">
        <v>97</v>
      </c>
      <c r="T75" s="24" t="s">
        <v>89</v>
      </c>
    </row>
    <row r="76" spans="1:20" ht="18" customHeight="1" x14ac:dyDescent="0.25">
      <c r="A76" s="34" t="s">
        <v>15</v>
      </c>
      <c r="B76" s="34" t="s">
        <v>27</v>
      </c>
      <c r="C76" s="34" t="s">
        <v>580</v>
      </c>
      <c r="D76" s="34" t="s">
        <v>95</v>
      </c>
      <c r="E76" s="34" t="s">
        <v>96</v>
      </c>
      <c r="F76" s="34" t="s">
        <v>103</v>
      </c>
      <c r="G76" s="34" t="s">
        <v>19</v>
      </c>
      <c r="H76" s="34" t="s">
        <v>439</v>
      </c>
      <c r="I76" s="35" t="s">
        <v>581</v>
      </c>
      <c r="J76" s="35">
        <v>1</v>
      </c>
      <c r="K76" s="36">
        <v>46251</v>
      </c>
      <c r="L76" s="37" t="s">
        <v>467</v>
      </c>
      <c r="M76" s="37" t="s">
        <v>477</v>
      </c>
      <c r="N76" s="46">
        <v>27214</v>
      </c>
      <c r="O76" s="46">
        <v>0</v>
      </c>
      <c r="P76" s="46">
        <v>27214</v>
      </c>
      <c r="Q76" s="42" t="s">
        <v>440</v>
      </c>
      <c r="R76" s="24" t="s">
        <v>324</v>
      </c>
      <c r="S76" s="24" t="s">
        <v>102</v>
      </c>
      <c r="T76" s="24" t="s">
        <v>89</v>
      </c>
    </row>
    <row r="77" spans="1:20" ht="18" customHeight="1" x14ac:dyDescent="0.25">
      <c r="A77" s="34" t="s">
        <v>15</v>
      </c>
      <c r="B77" s="34" t="s">
        <v>27</v>
      </c>
      <c r="C77" s="34" t="s">
        <v>580</v>
      </c>
      <c r="D77" s="34" t="s">
        <v>95</v>
      </c>
      <c r="E77" s="34" t="s">
        <v>96</v>
      </c>
      <c r="F77" s="34" t="s">
        <v>103</v>
      </c>
      <c r="G77" s="34" t="s">
        <v>19</v>
      </c>
      <c r="H77" s="34" t="s">
        <v>439</v>
      </c>
      <c r="I77" s="35" t="s">
        <v>582</v>
      </c>
      <c r="J77" s="35">
        <v>1</v>
      </c>
      <c r="K77" s="36">
        <v>46251</v>
      </c>
      <c r="L77" s="37" t="s">
        <v>467</v>
      </c>
      <c r="M77" s="37" t="s">
        <v>477</v>
      </c>
      <c r="N77" s="46">
        <v>20710</v>
      </c>
      <c r="O77" s="46">
        <v>15576</v>
      </c>
      <c r="P77" s="46">
        <v>36286</v>
      </c>
      <c r="Q77" s="42" t="s">
        <v>440</v>
      </c>
      <c r="R77" s="24" t="s">
        <v>324</v>
      </c>
      <c r="S77" s="24" t="s">
        <v>102</v>
      </c>
      <c r="T77" s="24" t="s">
        <v>89</v>
      </c>
    </row>
    <row r="78" spans="1:20" ht="18" customHeight="1" x14ac:dyDescent="0.25">
      <c r="A78" s="34" t="s">
        <v>15</v>
      </c>
      <c r="B78" s="34" t="s">
        <v>27</v>
      </c>
      <c r="C78" s="34" t="s">
        <v>143</v>
      </c>
      <c r="D78" s="34" t="s">
        <v>95</v>
      </c>
      <c r="E78" s="34" t="s">
        <v>96</v>
      </c>
      <c r="F78" s="34" t="s">
        <v>103</v>
      </c>
      <c r="G78" s="34" t="s">
        <v>19</v>
      </c>
      <c r="H78" s="34" t="s">
        <v>357</v>
      </c>
      <c r="I78" s="35" t="s">
        <v>586</v>
      </c>
      <c r="J78" s="35">
        <v>1</v>
      </c>
      <c r="K78" s="36">
        <v>46223</v>
      </c>
      <c r="L78" s="37" t="s">
        <v>467</v>
      </c>
      <c r="M78" s="37" t="s">
        <v>496</v>
      </c>
      <c r="N78" s="46">
        <v>192453</v>
      </c>
      <c r="O78" s="46">
        <v>62547</v>
      </c>
      <c r="P78" s="46">
        <v>255000</v>
      </c>
      <c r="Q78" s="42" t="s">
        <v>358</v>
      </c>
      <c r="R78" s="24" t="s">
        <v>323</v>
      </c>
      <c r="S78" s="24" t="s">
        <v>102</v>
      </c>
      <c r="T78" s="24" t="s">
        <v>89</v>
      </c>
    </row>
    <row r="79" spans="1:20" ht="18" customHeight="1" x14ac:dyDescent="0.25">
      <c r="A79" s="34" t="s">
        <v>15</v>
      </c>
      <c r="B79" s="34" t="s">
        <v>286</v>
      </c>
      <c r="C79" s="34" t="s">
        <v>285</v>
      </c>
      <c r="D79" s="34" t="s">
        <v>108</v>
      </c>
      <c r="E79" s="34" t="s">
        <v>77</v>
      </c>
      <c r="F79" s="34" t="s">
        <v>109</v>
      </c>
      <c r="G79" s="34" t="s">
        <v>19</v>
      </c>
      <c r="H79" s="34" t="s">
        <v>401</v>
      </c>
      <c r="I79" s="35" t="s">
        <v>531</v>
      </c>
      <c r="J79" s="35">
        <v>1</v>
      </c>
      <c r="K79" s="36">
        <v>46289</v>
      </c>
      <c r="L79" s="37" t="s">
        <v>532</v>
      </c>
      <c r="M79" s="37" t="s">
        <v>468</v>
      </c>
      <c r="N79" s="46">
        <v>40000</v>
      </c>
      <c r="O79" s="46">
        <v>21400</v>
      </c>
      <c r="P79" s="46">
        <v>61400</v>
      </c>
      <c r="Q79" s="42" t="s">
        <v>402</v>
      </c>
      <c r="R79" s="24" t="s">
        <v>403</v>
      </c>
      <c r="S79" s="24" t="s">
        <v>76</v>
      </c>
      <c r="T79" s="24" t="s">
        <v>89</v>
      </c>
    </row>
    <row r="80" spans="1:20" ht="18" customHeight="1" x14ac:dyDescent="0.25">
      <c r="A80" s="34" t="s">
        <v>15</v>
      </c>
      <c r="B80" s="34" t="s">
        <v>28</v>
      </c>
      <c r="C80" s="34" t="s">
        <v>198</v>
      </c>
      <c r="D80" s="34" t="s">
        <v>292</v>
      </c>
      <c r="E80" s="34" t="s">
        <v>77</v>
      </c>
      <c r="F80" s="34"/>
      <c r="G80" s="34"/>
      <c r="H80" s="34" t="s">
        <v>359</v>
      </c>
      <c r="I80" s="35" t="s">
        <v>593</v>
      </c>
      <c r="J80" s="35">
        <v>1</v>
      </c>
      <c r="K80" s="36">
        <v>46211</v>
      </c>
      <c r="L80" s="37" t="s">
        <v>594</v>
      </c>
      <c r="M80" s="37" t="s">
        <v>522</v>
      </c>
      <c r="N80" s="46">
        <v>46725</v>
      </c>
      <c r="O80" s="46">
        <v>15419</v>
      </c>
      <c r="P80" s="46">
        <v>62144</v>
      </c>
      <c r="Q80" s="42" t="s">
        <v>360</v>
      </c>
      <c r="R80" s="24" t="s">
        <v>291</v>
      </c>
      <c r="S80" s="24" t="s">
        <v>99</v>
      </c>
      <c r="T80" s="24" t="s">
        <v>89</v>
      </c>
    </row>
    <row r="81" spans="1:20" ht="18" customHeight="1" x14ac:dyDescent="0.25">
      <c r="A81" s="34" t="s">
        <v>15</v>
      </c>
      <c r="B81" s="34" t="s">
        <v>28</v>
      </c>
      <c r="C81" s="34" t="s">
        <v>116</v>
      </c>
      <c r="D81" s="34" t="s">
        <v>172</v>
      </c>
      <c r="E81" s="34" t="s">
        <v>1</v>
      </c>
      <c r="F81" s="34" t="s">
        <v>113</v>
      </c>
      <c r="G81" s="34" t="s">
        <v>19</v>
      </c>
      <c r="H81" s="34" t="s">
        <v>361</v>
      </c>
      <c r="I81" s="35" t="s">
        <v>660</v>
      </c>
      <c r="J81" s="35">
        <v>1</v>
      </c>
      <c r="K81" s="36">
        <v>46288</v>
      </c>
      <c r="L81" s="37" t="s">
        <v>469</v>
      </c>
      <c r="M81" s="37" t="s">
        <v>470</v>
      </c>
      <c r="N81" s="46">
        <v>116294</v>
      </c>
      <c r="O81" s="46">
        <v>62217</v>
      </c>
      <c r="P81" s="46">
        <v>178511</v>
      </c>
      <c r="Q81" s="42" t="s">
        <v>659</v>
      </c>
      <c r="R81" s="24" t="s">
        <v>362</v>
      </c>
      <c r="S81" s="24" t="s">
        <v>76</v>
      </c>
      <c r="T81" s="24" t="s">
        <v>89</v>
      </c>
    </row>
    <row r="82" spans="1:20" ht="18" customHeight="1" x14ac:dyDescent="0.25">
      <c r="A82" s="34" t="s">
        <v>15</v>
      </c>
      <c r="B82" s="34" t="s">
        <v>28</v>
      </c>
      <c r="C82" s="34" t="s">
        <v>577</v>
      </c>
      <c r="D82" s="34" t="s">
        <v>290</v>
      </c>
      <c r="E82" s="34" t="s">
        <v>77</v>
      </c>
      <c r="F82" s="34" t="s">
        <v>113</v>
      </c>
      <c r="G82" s="34" t="s">
        <v>19</v>
      </c>
      <c r="H82" s="34" t="s">
        <v>363</v>
      </c>
      <c r="I82" s="35" t="s">
        <v>579</v>
      </c>
      <c r="J82" s="35">
        <v>1</v>
      </c>
      <c r="K82" s="36">
        <v>46225</v>
      </c>
      <c r="L82" s="37" t="s">
        <v>467</v>
      </c>
      <c r="M82" s="37" t="s">
        <v>508</v>
      </c>
      <c r="N82" s="46">
        <v>159817</v>
      </c>
      <c r="O82" s="46">
        <v>12785</v>
      </c>
      <c r="P82" s="46">
        <v>172602</v>
      </c>
      <c r="Q82" s="42" t="s">
        <v>578</v>
      </c>
      <c r="R82" s="24" t="s">
        <v>289</v>
      </c>
      <c r="S82" s="24" t="s">
        <v>76</v>
      </c>
      <c r="T82" s="24" t="s">
        <v>89</v>
      </c>
    </row>
    <row r="83" spans="1:20" ht="18" customHeight="1" x14ac:dyDescent="0.25">
      <c r="A83" s="34" t="s">
        <v>15</v>
      </c>
      <c r="B83" s="34" t="s">
        <v>28</v>
      </c>
      <c r="C83" s="34" t="s">
        <v>136</v>
      </c>
      <c r="D83" s="34" t="s">
        <v>173</v>
      </c>
      <c r="E83" s="34" t="s">
        <v>1</v>
      </c>
      <c r="F83" s="34" t="s">
        <v>113</v>
      </c>
      <c r="G83" s="34" t="s">
        <v>19</v>
      </c>
      <c r="H83" s="34" t="s">
        <v>256</v>
      </c>
      <c r="I83" s="35" t="s">
        <v>638</v>
      </c>
      <c r="J83" s="35">
        <v>3</v>
      </c>
      <c r="K83" s="36">
        <v>46210</v>
      </c>
      <c r="L83" s="37" t="s">
        <v>463</v>
      </c>
      <c r="M83" s="37" t="s">
        <v>464</v>
      </c>
      <c r="N83" s="46">
        <v>115596</v>
      </c>
      <c r="O83" s="46">
        <v>61843</v>
      </c>
      <c r="P83" s="46">
        <v>177439</v>
      </c>
      <c r="Q83" s="42" t="s">
        <v>257</v>
      </c>
      <c r="R83" s="24" t="s">
        <v>258</v>
      </c>
      <c r="S83" s="24" t="s">
        <v>101</v>
      </c>
      <c r="T83" s="24" t="s">
        <v>89</v>
      </c>
    </row>
    <row r="84" spans="1:20" ht="18" customHeight="1" x14ac:dyDescent="0.25">
      <c r="A84" s="34" t="s">
        <v>15</v>
      </c>
      <c r="B84" s="34" t="s">
        <v>28</v>
      </c>
      <c r="C84" s="34" t="s">
        <v>120</v>
      </c>
      <c r="D84" s="34" t="s">
        <v>113</v>
      </c>
      <c r="E84" s="34" t="s">
        <v>19</v>
      </c>
      <c r="F84" s="34"/>
      <c r="G84" s="34"/>
      <c r="H84" s="34" t="s">
        <v>217</v>
      </c>
      <c r="I84" s="35" t="s">
        <v>611</v>
      </c>
      <c r="J84" s="35">
        <v>2</v>
      </c>
      <c r="K84" s="36">
        <v>46253</v>
      </c>
      <c r="L84" s="37" t="s">
        <v>467</v>
      </c>
      <c r="M84" s="37" t="s">
        <v>468</v>
      </c>
      <c r="N84" s="46">
        <v>24000</v>
      </c>
      <c r="O84" s="46">
        <v>1920</v>
      </c>
      <c r="P84" s="46">
        <v>25920</v>
      </c>
      <c r="Q84" s="42" t="s">
        <v>218</v>
      </c>
      <c r="R84" s="24" t="s">
        <v>219</v>
      </c>
      <c r="S84" s="24" t="s">
        <v>76</v>
      </c>
      <c r="T84" s="24" t="s">
        <v>89</v>
      </c>
    </row>
    <row r="85" spans="1:20" ht="18" customHeight="1" x14ac:dyDescent="0.25">
      <c r="A85" s="34" t="s">
        <v>15</v>
      </c>
      <c r="B85" s="34" t="s">
        <v>28</v>
      </c>
      <c r="C85" s="34" t="s">
        <v>120</v>
      </c>
      <c r="D85" s="34" t="s">
        <v>113</v>
      </c>
      <c r="E85" s="34" t="s">
        <v>19</v>
      </c>
      <c r="F85" s="34"/>
      <c r="G85" s="34"/>
      <c r="H85" s="34" t="s">
        <v>217</v>
      </c>
      <c r="I85" s="35" t="s">
        <v>610</v>
      </c>
      <c r="J85" s="35">
        <v>2</v>
      </c>
      <c r="K85" s="36">
        <v>46253</v>
      </c>
      <c r="L85" s="37" t="s">
        <v>467</v>
      </c>
      <c r="M85" s="37" t="s">
        <v>468</v>
      </c>
      <c r="N85" s="46">
        <v>326000</v>
      </c>
      <c r="O85" s="46">
        <v>9390</v>
      </c>
      <c r="P85" s="46">
        <v>335390</v>
      </c>
      <c r="Q85" s="42" t="s">
        <v>218</v>
      </c>
      <c r="R85" s="24" t="s">
        <v>219</v>
      </c>
      <c r="S85" s="24" t="s">
        <v>76</v>
      </c>
      <c r="T85" s="24" t="s">
        <v>89</v>
      </c>
    </row>
    <row r="86" spans="1:20" ht="18" customHeight="1" x14ac:dyDescent="0.25">
      <c r="A86" s="34" t="s">
        <v>15</v>
      </c>
      <c r="B86" s="34" t="s">
        <v>28</v>
      </c>
      <c r="C86" s="34" t="s">
        <v>120</v>
      </c>
      <c r="D86" s="34" t="s">
        <v>113</v>
      </c>
      <c r="E86" s="34" t="s">
        <v>19</v>
      </c>
      <c r="F86" s="34"/>
      <c r="G86" s="34"/>
      <c r="H86" s="34" t="s">
        <v>394</v>
      </c>
      <c r="I86" s="35" t="s">
        <v>526</v>
      </c>
      <c r="J86" s="35">
        <v>1</v>
      </c>
      <c r="K86" s="36">
        <v>46251</v>
      </c>
      <c r="L86" s="37" t="s">
        <v>467</v>
      </c>
      <c r="M86" s="37" t="s">
        <v>468</v>
      </c>
      <c r="N86" s="46">
        <v>1022125</v>
      </c>
      <c r="O86" s="46">
        <v>546034</v>
      </c>
      <c r="P86" s="46">
        <v>1568159</v>
      </c>
      <c r="Q86" s="42" t="s">
        <v>395</v>
      </c>
      <c r="R86" s="24" t="s">
        <v>130</v>
      </c>
      <c r="S86" s="24" t="s">
        <v>76</v>
      </c>
      <c r="T86" s="24" t="s">
        <v>89</v>
      </c>
    </row>
    <row r="87" spans="1:20" ht="18" customHeight="1" x14ac:dyDescent="0.25">
      <c r="A87" s="34" t="s">
        <v>15</v>
      </c>
      <c r="B87" s="34" t="s">
        <v>28</v>
      </c>
      <c r="C87" s="34" t="s">
        <v>120</v>
      </c>
      <c r="D87" s="34" t="s">
        <v>161</v>
      </c>
      <c r="E87" s="34" t="s">
        <v>1</v>
      </c>
      <c r="F87" s="34" t="s">
        <v>113</v>
      </c>
      <c r="G87" s="34" t="s">
        <v>19</v>
      </c>
      <c r="H87" s="34" t="s">
        <v>244</v>
      </c>
      <c r="I87" s="35" t="s">
        <v>631</v>
      </c>
      <c r="J87" s="35">
        <v>2</v>
      </c>
      <c r="K87" s="36">
        <v>46266</v>
      </c>
      <c r="L87" s="37" t="s">
        <v>463</v>
      </c>
      <c r="M87" s="37" t="s">
        <v>464</v>
      </c>
      <c r="N87" s="46">
        <v>90503</v>
      </c>
      <c r="O87" s="46">
        <v>7240</v>
      </c>
      <c r="P87" s="46">
        <v>97743</v>
      </c>
      <c r="Q87" s="42" t="s">
        <v>630</v>
      </c>
      <c r="R87" s="24" t="s">
        <v>277</v>
      </c>
      <c r="S87" s="24" t="s">
        <v>76</v>
      </c>
      <c r="T87" s="24" t="s">
        <v>89</v>
      </c>
    </row>
    <row r="88" spans="1:20" ht="18" customHeight="1" x14ac:dyDescent="0.25">
      <c r="A88" s="34" t="s">
        <v>15</v>
      </c>
      <c r="B88" s="34" t="s">
        <v>28</v>
      </c>
      <c r="C88" s="34" t="s">
        <v>120</v>
      </c>
      <c r="D88" s="34" t="s">
        <v>161</v>
      </c>
      <c r="E88" s="34" t="s">
        <v>1</v>
      </c>
      <c r="F88" s="34" t="s">
        <v>113</v>
      </c>
      <c r="G88" s="34" t="s">
        <v>19</v>
      </c>
      <c r="H88" s="34" t="s">
        <v>244</v>
      </c>
      <c r="I88" s="35" t="s">
        <v>629</v>
      </c>
      <c r="J88" s="35">
        <v>2</v>
      </c>
      <c r="K88" s="36">
        <v>46266</v>
      </c>
      <c r="L88" s="37" t="s">
        <v>463</v>
      </c>
      <c r="M88" s="37" t="s">
        <v>464</v>
      </c>
      <c r="N88" s="46">
        <v>22500</v>
      </c>
      <c r="O88" s="46">
        <v>0</v>
      </c>
      <c r="P88" s="46">
        <v>22500</v>
      </c>
      <c r="Q88" s="42" t="s">
        <v>630</v>
      </c>
      <c r="R88" s="24" t="s">
        <v>277</v>
      </c>
      <c r="S88" s="24" t="s">
        <v>76</v>
      </c>
      <c r="T88" s="24" t="s">
        <v>89</v>
      </c>
    </row>
    <row r="89" spans="1:20" ht="18" customHeight="1" x14ac:dyDescent="0.25">
      <c r="A89" s="34" t="s">
        <v>15</v>
      </c>
      <c r="B89" s="34" t="s">
        <v>126</v>
      </c>
      <c r="C89" s="34" t="s">
        <v>597</v>
      </c>
      <c r="D89" s="34" t="s">
        <v>142</v>
      </c>
      <c r="E89" s="34" t="s">
        <v>1</v>
      </c>
      <c r="F89" s="34" t="s">
        <v>187</v>
      </c>
      <c r="G89" s="34" t="s">
        <v>19</v>
      </c>
      <c r="H89" s="34" t="s">
        <v>445</v>
      </c>
      <c r="I89" s="35" t="s">
        <v>598</v>
      </c>
      <c r="J89" s="35">
        <v>1</v>
      </c>
      <c r="K89" s="36">
        <v>46288</v>
      </c>
      <c r="L89" s="37" t="s">
        <v>589</v>
      </c>
      <c r="M89" s="37" t="s">
        <v>515</v>
      </c>
      <c r="N89" s="46">
        <v>15197</v>
      </c>
      <c r="O89" s="46">
        <v>8131</v>
      </c>
      <c r="P89" s="46">
        <v>23328</v>
      </c>
      <c r="Q89" s="42" t="s">
        <v>446</v>
      </c>
      <c r="R89" s="24" t="s">
        <v>447</v>
      </c>
      <c r="S89" s="24" t="s">
        <v>76</v>
      </c>
      <c r="T89" s="24" t="s">
        <v>89</v>
      </c>
    </row>
    <row r="90" spans="1:20" ht="18" customHeight="1" x14ac:dyDescent="0.25">
      <c r="A90" s="34" t="s">
        <v>15</v>
      </c>
      <c r="B90" s="34" t="s">
        <v>61</v>
      </c>
      <c r="C90" s="34" t="s">
        <v>498</v>
      </c>
      <c r="D90" s="34" t="s">
        <v>311</v>
      </c>
      <c r="E90" s="34" t="s">
        <v>19</v>
      </c>
      <c r="F90" s="34"/>
      <c r="G90" s="34"/>
      <c r="H90" s="34" t="s">
        <v>499</v>
      </c>
      <c r="I90" s="35" t="s">
        <v>500</v>
      </c>
      <c r="J90" s="35">
        <v>1</v>
      </c>
      <c r="K90" s="36">
        <v>46295</v>
      </c>
      <c r="L90" s="37" t="s">
        <v>476</v>
      </c>
      <c r="M90" s="37" t="s">
        <v>481</v>
      </c>
      <c r="N90" s="46">
        <v>8913256</v>
      </c>
      <c r="O90" s="46">
        <v>508349</v>
      </c>
      <c r="P90" s="46">
        <v>9421605</v>
      </c>
      <c r="Q90" s="42" t="s">
        <v>501</v>
      </c>
      <c r="R90" s="24" t="s">
        <v>319</v>
      </c>
      <c r="S90" s="24" t="s">
        <v>76</v>
      </c>
      <c r="T90" s="24" t="s">
        <v>89</v>
      </c>
    </row>
    <row r="91" spans="1:20" ht="18" customHeight="1" x14ac:dyDescent="0.25">
      <c r="A91" s="34" t="s">
        <v>15</v>
      </c>
      <c r="B91" s="34" t="s">
        <v>61</v>
      </c>
      <c r="C91" s="34" t="s">
        <v>498</v>
      </c>
      <c r="D91" s="34" t="s">
        <v>311</v>
      </c>
      <c r="E91" s="34" t="s">
        <v>19</v>
      </c>
      <c r="F91" s="34"/>
      <c r="G91" s="34"/>
      <c r="H91" s="34" t="s">
        <v>499</v>
      </c>
      <c r="I91" s="35" t="s">
        <v>500</v>
      </c>
      <c r="J91" s="35">
        <v>2</v>
      </c>
      <c r="K91" s="36">
        <v>46295</v>
      </c>
      <c r="L91" s="37" t="s">
        <v>482</v>
      </c>
      <c r="M91" s="37" t="s">
        <v>199</v>
      </c>
      <c r="N91" s="46">
        <v>9643447</v>
      </c>
      <c r="O91" s="46">
        <v>976918</v>
      </c>
      <c r="P91" s="46">
        <v>10620365</v>
      </c>
      <c r="Q91" s="42" t="s">
        <v>501</v>
      </c>
      <c r="R91" s="24" t="s">
        <v>319</v>
      </c>
      <c r="S91" s="24" t="s">
        <v>76</v>
      </c>
      <c r="T91" s="24" t="s">
        <v>89</v>
      </c>
    </row>
    <row r="92" spans="1:20" ht="18" customHeight="1" x14ac:dyDescent="0.25">
      <c r="A92" s="34" t="s">
        <v>15</v>
      </c>
      <c r="B92" s="34" t="s">
        <v>61</v>
      </c>
      <c r="C92" s="34" t="s">
        <v>498</v>
      </c>
      <c r="D92" s="34" t="s">
        <v>311</v>
      </c>
      <c r="E92" s="34" t="s">
        <v>19</v>
      </c>
      <c r="F92" s="34"/>
      <c r="G92" s="34"/>
      <c r="H92" s="34" t="s">
        <v>499</v>
      </c>
      <c r="I92" s="35" t="s">
        <v>500</v>
      </c>
      <c r="J92" s="35">
        <v>3</v>
      </c>
      <c r="K92" s="36">
        <v>46295</v>
      </c>
      <c r="L92" s="37" t="s">
        <v>483</v>
      </c>
      <c r="M92" s="37" t="s">
        <v>502</v>
      </c>
      <c r="N92" s="46">
        <v>9028569</v>
      </c>
      <c r="O92" s="46">
        <v>1004337</v>
      </c>
      <c r="P92" s="46">
        <v>10032906</v>
      </c>
      <c r="Q92" s="42" t="s">
        <v>501</v>
      </c>
      <c r="R92" s="24" t="s">
        <v>319</v>
      </c>
      <c r="S92" s="24" t="s">
        <v>76</v>
      </c>
      <c r="T92" s="24" t="s">
        <v>89</v>
      </c>
    </row>
    <row r="93" spans="1:20" ht="18" customHeight="1" x14ac:dyDescent="0.25">
      <c r="A93" s="34" t="s">
        <v>80</v>
      </c>
      <c r="B93" s="34" t="s">
        <v>164</v>
      </c>
      <c r="C93" s="34" t="s">
        <v>573</v>
      </c>
      <c r="D93" s="34" t="s">
        <v>73</v>
      </c>
      <c r="E93" s="34" t="s">
        <v>19</v>
      </c>
      <c r="F93" s="34"/>
      <c r="G93" s="34"/>
      <c r="H93" s="34" t="s">
        <v>211</v>
      </c>
      <c r="I93" s="35" t="s">
        <v>605</v>
      </c>
      <c r="J93" s="35">
        <v>2</v>
      </c>
      <c r="K93" s="36">
        <v>46280</v>
      </c>
      <c r="L93" s="37" t="s">
        <v>462</v>
      </c>
      <c r="M93" s="37" t="s">
        <v>477</v>
      </c>
      <c r="N93" s="46">
        <v>830599</v>
      </c>
      <c r="O93" s="46">
        <v>83060</v>
      </c>
      <c r="P93" s="46">
        <v>913659</v>
      </c>
      <c r="Q93" s="42" t="s">
        <v>212</v>
      </c>
      <c r="R93" s="24" t="s">
        <v>606</v>
      </c>
      <c r="S93" s="24" t="s">
        <v>66</v>
      </c>
      <c r="T93" s="24" t="s">
        <v>89</v>
      </c>
    </row>
    <row r="94" spans="1:20" ht="18" customHeight="1" x14ac:dyDescent="0.25">
      <c r="A94" s="34" t="s">
        <v>80</v>
      </c>
      <c r="B94" s="34" t="s">
        <v>164</v>
      </c>
      <c r="C94" s="34" t="s">
        <v>573</v>
      </c>
      <c r="D94" s="34" t="s">
        <v>73</v>
      </c>
      <c r="E94" s="34" t="s">
        <v>19</v>
      </c>
      <c r="F94" s="34"/>
      <c r="G94" s="34"/>
      <c r="H94" s="34" t="s">
        <v>434</v>
      </c>
      <c r="I94" s="35" t="s">
        <v>574</v>
      </c>
      <c r="J94" s="35">
        <v>1</v>
      </c>
      <c r="K94" s="36">
        <v>46252</v>
      </c>
      <c r="L94" s="37" t="s">
        <v>492</v>
      </c>
      <c r="M94" s="37" t="s">
        <v>511</v>
      </c>
      <c r="N94" s="46">
        <v>110485</v>
      </c>
      <c r="O94" s="46">
        <v>11048</v>
      </c>
      <c r="P94" s="46">
        <v>121533</v>
      </c>
      <c r="Q94" s="42" t="s">
        <v>435</v>
      </c>
      <c r="R94" s="24" t="s">
        <v>175</v>
      </c>
      <c r="S94" s="24" t="s">
        <v>66</v>
      </c>
      <c r="T94" s="24" t="s">
        <v>89</v>
      </c>
    </row>
    <row r="95" spans="1:20" ht="18" customHeight="1" x14ac:dyDescent="0.25">
      <c r="A95" s="34" t="s">
        <v>80</v>
      </c>
      <c r="B95" s="34" t="s">
        <v>188</v>
      </c>
      <c r="C95" s="34" t="s">
        <v>192</v>
      </c>
      <c r="D95" s="34" t="s">
        <v>109</v>
      </c>
      <c r="E95" s="34" t="s">
        <v>19</v>
      </c>
      <c r="F95" s="34"/>
      <c r="G95" s="34"/>
      <c r="H95" s="34" t="s">
        <v>193</v>
      </c>
      <c r="I95" s="35" t="s">
        <v>599</v>
      </c>
      <c r="J95" s="35">
        <v>1</v>
      </c>
      <c r="K95" s="36">
        <v>46244</v>
      </c>
      <c r="L95" s="37" t="s">
        <v>467</v>
      </c>
      <c r="M95" s="37" t="s">
        <v>468</v>
      </c>
      <c r="N95" s="46">
        <v>576686</v>
      </c>
      <c r="O95" s="46">
        <v>308527</v>
      </c>
      <c r="P95" s="46">
        <v>885213</v>
      </c>
      <c r="Q95" s="42" t="s">
        <v>284</v>
      </c>
      <c r="R95" s="24" t="s">
        <v>194</v>
      </c>
      <c r="S95" s="24" t="s">
        <v>76</v>
      </c>
      <c r="T95" s="24" t="s">
        <v>89</v>
      </c>
    </row>
    <row r="96" spans="1:20" ht="18" customHeight="1" x14ac:dyDescent="0.25">
      <c r="A96" s="34" t="s">
        <v>80</v>
      </c>
      <c r="B96" s="34" t="s">
        <v>188</v>
      </c>
      <c r="C96" s="34" t="s">
        <v>192</v>
      </c>
      <c r="D96" s="34" t="s">
        <v>109</v>
      </c>
      <c r="E96" s="34" t="s">
        <v>19</v>
      </c>
      <c r="F96" s="34"/>
      <c r="G96" s="34"/>
      <c r="H96" s="34" t="s">
        <v>193</v>
      </c>
      <c r="I96" s="35" t="s">
        <v>600</v>
      </c>
      <c r="J96" s="35">
        <v>1</v>
      </c>
      <c r="K96" s="36">
        <v>46244</v>
      </c>
      <c r="L96" s="37" t="s">
        <v>467</v>
      </c>
      <c r="M96" s="37" t="s">
        <v>468</v>
      </c>
      <c r="N96" s="46">
        <v>2065450</v>
      </c>
      <c r="O96" s="46">
        <v>0</v>
      </c>
      <c r="P96" s="46">
        <v>2065450</v>
      </c>
      <c r="Q96" s="42" t="s">
        <v>284</v>
      </c>
      <c r="R96" s="24" t="s">
        <v>194</v>
      </c>
      <c r="S96" s="24" t="s">
        <v>76</v>
      </c>
      <c r="T96" s="24" t="s">
        <v>89</v>
      </c>
    </row>
    <row r="97" spans="1:20" ht="18" customHeight="1" x14ac:dyDescent="0.25">
      <c r="A97" s="34" t="s">
        <v>80</v>
      </c>
      <c r="B97" s="34" t="s">
        <v>188</v>
      </c>
      <c r="C97" s="34" t="s">
        <v>192</v>
      </c>
      <c r="D97" s="34" t="s">
        <v>109</v>
      </c>
      <c r="E97" s="34" t="s">
        <v>19</v>
      </c>
      <c r="F97" s="34"/>
      <c r="G97" s="34"/>
      <c r="H97" s="34" t="s">
        <v>193</v>
      </c>
      <c r="I97" s="35" t="s">
        <v>601</v>
      </c>
      <c r="J97" s="35">
        <v>1</v>
      </c>
      <c r="K97" s="36">
        <v>46244</v>
      </c>
      <c r="L97" s="37" t="s">
        <v>467</v>
      </c>
      <c r="M97" s="37" t="s">
        <v>468</v>
      </c>
      <c r="N97" s="46">
        <v>110477</v>
      </c>
      <c r="O97" s="46">
        <v>59105</v>
      </c>
      <c r="P97" s="46">
        <v>169582</v>
      </c>
      <c r="Q97" s="42" t="s">
        <v>284</v>
      </c>
      <c r="R97" s="24" t="s">
        <v>194</v>
      </c>
      <c r="S97" s="24" t="s">
        <v>76</v>
      </c>
      <c r="T97" s="24" t="s">
        <v>89</v>
      </c>
    </row>
    <row r="98" spans="1:20" ht="18" customHeight="1" x14ac:dyDescent="0.25">
      <c r="A98" s="34" t="s">
        <v>80</v>
      </c>
      <c r="B98" s="34" t="s">
        <v>188</v>
      </c>
      <c r="C98" s="34" t="s">
        <v>192</v>
      </c>
      <c r="D98" s="34" t="s">
        <v>109</v>
      </c>
      <c r="E98" s="34" t="s">
        <v>19</v>
      </c>
      <c r="F98" s="34"/>
      <c r="G98" s="34"/>
      <c r="H98" s="34" t="s">
        <v>193</v>
      </c>
      <c r="I98" s="35" t="s">
        <v>602</v>
      </c>
      <c r="J98" s="35">
        <v>1</v>
      </c>
      <c r="K98" s="36">
        <v>46244</v>
      </c>
      <c r="L98" s="37" t="s">
        <v>467</v>
      </c>
      <c r="M98" s="37" t="s">
        <v>468</v>
      </c>
      <c r="N98" s="46">
        <v>412837</v>
      </c>
      <c r="O98" s="46">
        <v>220868</v>
      </c>
      <c r="P98" s="46">
        <v>633705</v>
      </c>
      <c r="Q98" s="42" t="s">
        <v>284</v>
      </c>
      <c r="R98" s="24" t="s">
        <v>194</v>
      </c>
      <c r="S98" s="24" t="s">
        <v>76</v>
      </c>
      <c r="T98" s="24" t="s">
        <v>89</v>
      </c>
    </row>
    <row r="99" spans="1:20" ht="18" customHeight="1" x14ac:dyDescent="0.25">
      <c r="A99" s="34" t="s">
        <v>80</v>
      </c>
      <c r="B99" s="34" t="s">
        <v>184</v>
      </c>
      <c r="C99" s="34" t="s">
        <v>189</v>
      </c>
      <c r="D99" s="34" t="s">
        <v>78</v>
      </c>
      <c r="E99" s="34" t="s">
        <v>19</v>
      </c>
      <c r="F99" s="34"/>
      <c r="G99" s="34"/>
      <c r="H99" s="34" t="s">
        <v>406</v>
      </c>
      <c r="I99" s="35" t="s">
        <v>541</v>
      </c>
      <c r="J99" s="35">
        <v>1</v>
      </c>
      <c r="K99" s="36">
        <v>46273</v>
      </c>
      <c r="L99" s="37" t="s">
        <v>207</v>
      </c>
      <c r="M99" s="37" t="s">
        <v>471</v>
      </c>
      <c r="N99" s="46">
        <v>2542143</v>
      </c>
      <c r="O99" s="46">
        <v>716954</v>
      </c>
      <c r="P99" s="46">
        <v>3259097</v>
      </c>
      <c r="Q99" s="42" t="s">
        <v>542</v>
      </c>
      <c r="R99" s="24" t="s">
        <v>288</v>
      </c>
      <c r="S99" s="24" t="s">
        <v>97</v>
      </c>
      <c r="T99" s="24" t="s">
        <v>89</v>
      </c>
    </row>
    <row r="100" spans="1:20" ht="18" customHeight="1" x14ac:dyDescent="0.25">
      <c r="A100" s="34" t="s">
        <v>9</v>
      </c>
      <c r="B100" s="34" t="s">
        <v>26</v>
      </c>
      <c r="C100" s="34" t="s">
        <v>165</v>
      </c>
      <c r="D100" s="34" t="s">
        <v>155</v>
      </c>
      <c r="E100" s="34" t="s">
        <v>1</v>
      </c>
      <c r="F100" s="34" t="s">
        <v>151</v>
      </c>
      <c r="G100" s="34" t="s">
        <v>19</v>
      </c>
      <c r="H100" s="34" t="s">
        <v>448</v>
      </c>
      <c r="I100" s="35" t="s">
        <v>618</v>
      </c>
      <c r="J100" s="35">
        <v>2</v>
      </c>
      <c r="K100" s="36">
        <v>46283</v>
      </c>
      <c r="L100" s="37" t="s">
        <v>513</v>
      </c>
      <c r="M100" s="37" t="s">
        <v>523</v>
      </c>
      <c r="N100" s="46">
        <v>56171</v>
      </c>
      <c r="O100" s="46">
        <v>30051</v>
      </c>
      <c r="P100" s="46">
        <v>86222</v>
      </c>
      <c r="Q100" s="42" t="s">
        <v>449</v>
      </c>
      <c r="R100" s="24" t="s">
        <v>450</v>
      </c>
      <c r="S100" s="24" t="s">
        <v>76</v>
      </c>
      <c r="T100" s="24" t="s">
        <v>89</v>
      </c>
    </row>
    <row r="101" spans="1:20" ht="18" customHeight="1" x14ac:dyDescent="0.25">
      <c r="A101" s="34" t="s">
        <v>9</v>
      </c>
      <c r="B101" s="34" t="s">
        <v>26</v>
      </c>
      <c r="C101" s="34" t="s">
        <v>165</v>
      </c>
      <c r="D101" s="34" t="s">
        <v>174</v>
      </c>
      <c r="E101" s="34" t="s">
        <v>77</v>
      </c>
      <c r="F101" s="34"/>
      <c r="G101" s="34"/>
      <c r="H101" s="34" t="s">
        <v>429</v>
      </c>
      <c r="I101" s="35" t="s">
        <v>561</v>
      </c>
      <c r="J101" s="35">
        <v>1</v>
      </c>
      <c r="K101" s="36">
        <v>46274</v>
      </c>
      <c r="L101" s="37" t="s">
        <v>492</v>
      </c>
      <c r="M101" s="37" t="s">
        <v>472</v>
      </c>
      <c r="N101" s="46">
        <v>81818</v>
      </c>
      <c r="O101" s="46">
        <v>8181</v>
      </c>
      <c r="P101" s="46">
        <v>89999</v>
      </c>
      <c r="Q101" s="42" t="s">
        <v>430</v>
      </c>
      <c r="R101" s="24" t="s">
        <v>317</v>
      </c>
      <c r="S101" s="24" t="s">
        <v>97</v>
      </c>
      <c r="T101" s="24" t="s">
        <v>89</v>
      </c>
    </row>
    <row r="102" spans="1:20" ht="18" customHeight="1" x14ac:dyDescent="0.25">
      <c r="A102" s="34" t="s">
        <v>9</v>
      </c>
      <c r="B102" s="34" t="s">
        <v>26</v>
      </c>
      <c r="C102" s="34" t="s">
        <v>165</v>
      </c>
      <c r="D102" s="34" t="s">
        <v>112</v>
      </c>
      <c r="E102" s="34" t="s">
        <v>19</v>
      </c>
      <c r="F102" s="34"/>
      <c r="G102" s="34"/>
      <c r="H102" s="34" t="s">
        <v>381</v>
      </c>
      <c r="I102" s="35" t="s">
        <v>506</v>
      </c>
      <c r="J102" s="35">
        <v>1</v>
      </c>
      <c r="K102" s="36">
        <v>46275</v>
      </c>
      <c r="L102" s="37" t="s">
        <v>467</v>
      </c>
      <c r="M102" s="37" t="s">
        <v>468</v>
      </c>
      <c r="N102" s="46">
        <v>48807</v>
      </c>
      <c r="O102" s="46">
        <v>26112</v>
      </c>
      <c r="P102" s="46">
        <v>74919</v>
      </c>
      <c r="Q102" s="42" t="s">
        <v>382</v>
      </c>
      <c r="R102" s="24" t="s">
        <v>313</v>
      </c>
      <c r="S102" s="24" t="s">
        <v>76</v>
      </c>
      <c r="T102" s="24" t="s">
        <v>89</v>
      </c>
    </row>
    <row r="103" spans="1:20" ht="18" customHeight="1" x14ac:dyDescent="0.25">
      <c r="A103" s="34" t="s">
        <v>9</v>
      </c>
      <c r="B103" s="34" t="s">
        <v>26</v>
      </c>
      <c r="C103" s="34" t="s">
        <v>562</v>
      </c>
      <c r="D103" s="34" t="s">
        <v>321</v>
      </c>
      <c r="E103" s="34" t="s">
        <v>77</v>
      </c>
      <c r="F103" s="34"/>
      <c r="G103" s="34"/>
      <c r="H103" s="34" t="s">
        <v>431</v>
      </c>
      <c r="I103" s="35" t="s">
        <v>563</v>
      </c>
      <c r="J103" s="35">
        <v>1</v>
      </c>
      <c r="K103" s="36">
        <v>46241</v>
      </c>
      <c r="L103" s="37" t="s">
        <v>467</v>
      </c>
      <c r="M103" s="37" t="s">
        <v>476</v>
      </c>
      <c r="N103" s="46">
        <v>13558</v>
      </c>
      <c r="O103" s="46">
        <v>1356</v>
      </c>
      <c r="P103" s="46">
        <v>14914</v>
      </c>
      <c r="Q103" s="42" t="s">
        <v>431</v>
      </c>
      <c r="R103" s="24" t="s">
        <v>322</v>
      </c>
      <c r="S103" s="24" t="s">
        <v>76</v>
      </c>
      <c r="T103" s="24" t="s">
        <v>89</v>
      </c>
    </row>
    <row r="104" spans="1:20" ht="18" customHeight="1" x14ac:dyDescent="0.25">
      <c r="A104" s="34" t="s">
        <v>9</v>
      </c>
      <c r="B104" s="34" t="s">
        <v>26</v>
      </c>
      <c r="C104" s="34" t="s">
        <v>111</v>
      </c>
      <c r="D104" s="34" t="s">
        <v>163</v>
      </c>
      <c r="E104" s="34" t="s">
        <v>1</v>
      </c>
      <c r="F104" s="34" t="s">
        <v>151</v>
      </c>
      <c r="G104" s="34" t="s">
        <v>19</v>
      </c>
      <c r="H104" s="34" t="s">
        <v>364</v>
      </c>
      <c r="I104" s="35" t="s">
        <v>628</v>
      </c>
      <c r="J104" s="35">
        <v>1</v>
      </c>
      <c r="K104" s="36">
        <v>46224</v>
      </c>
      <c r="L104" s="37" t="s">
        <v>492</v>
      </c>
      <c r="M104" s="37" t="s">
        <v>536</v>
      </c>
      <c r="N104" s="46">
        <v>156727</v>
      </c>
      <c r="O104" s="46">
        <v>83848</v>
      </c>
      <c r="P104" s="46">
        <v>240575</v>
      </c>
      <c r="Q104" s="42" t="s">
        <v>365</v>
      </c>
      <c r="R104" s="24" t="s">
        <v>366</v>
      </c>
      <c r="S104" s="24" t="s">
        <v>76</v>
      </c>
      <c r="T104" s="24" t="s">
        <v>89</v>
      </c>
    </row>
    <row r="105" spans="1:20" ht="18" customHeight="1" x14ac:dyDescent="0.25">
      <c r="A105" s="34" t="s">
        <v>9</v>
      </c>
      <c r="B105" s="34" t="s">
        <v>26</v>
      </c>
      <c r="C105" s="34" t="s">
        <v>111</v>
      </c>
      <c r="D105" s="34" t="s">
        <v>112</v>
      </c>
      <c r="E105" s="34" t="s">
        <v>19</v>
      </c>
      <c r="F105" s="34"/>
      <c r="G105" s="34"/>
      <c r="H105" s="34" t="s">
        <v>377</v>
      </c>
      <c r="I105" s="35" t="s">
        <v>493</v>
      </c>
      <c r="J105" s="35">
        <v>1</v>
      </c>
      <c r="K105" s="36">
        <v>46289</v>
      </c>
      <c r="L105" s="37" t="s">
        <v>480</v>
      </c>
      <c r="M105" s="37" t="s">
        <v>494</v>
      </c>
      <c r="N105" s="46">
        <v>1807688</v>
      </c>
      <c r="O105" s="46">
        <v>120375</v>
      </c>
      <c r="P105" s="46">
        <v>1928063</v>
      </c>
      <c r="Q105" s="42" t="s">
        <v>378</v>
      </c>
      <c r="R105" s="24" t="s">
        <v>370</v>
      </c>
      <c r="S105" s="24" t="s">
        <v>76</v>
      </c>
      <c r="T105" s="24" t="s">
        <v>89</v>
      </c>
    </row>
    <row r="106" spans="1:20" ht="18" customHeight="1" x14ac:dyDescent="0.25">
      <c r="A106" s="34" t="s">
        <v>9</v>
      </c>
      <c r="B106" s="34" t="s">
        <v>26</v>
      </c>
      <c r="C106" s="34" t="s">
        <v>111</v>
      </c>
      <c r="D106" s="34" t="s">
        <v>112</v>
      </c>
      <c r="E106" s="34" t="s">
        <v>19</v>
      </c>
      <c r="F106" s="34"/>
      <c r="G106" s="34"/>
      <c r="H106" s="34" t="s">
        <v>377</v>
      </c>
      <c r="I106" s="35" t="s">
        <v>495</v>
      </c>
      <c r="J106" s="35">
        <v>1</v>
      </c>
      <c r="K106" s="36">
        <v>46289</v>
      </c>
      <c r="L106" s="37" t="s">
        <v>480</v>
      </c>
      <c r="M106" s="37" t="s">
        <v>494</v>
      </c>
      <c r="N106" s="46">
        <v>1514071</v>
      </c>
      <c r="O106" s="46">
        <v>157866</v>
      </c>
      <c r="P106" s="46">
        <v>1671937</v>
      </c>
      <c r="Q106" s="42" t="s">
        <v>378</v>
      </c>
      <c r="R106" s="24" t="s">
        <v>370</v>
      </c>
      <c r="S106" s="24" t="s">
        <v>76</v>
      </c>
      <c r="T106" s="24" t="s">
        <v>89</v>
      </c>
    </row>
    <row r="107" spans="1:20" ht="18" customHeight="1" x14ac:dyDescent="0.25">
      <c r="A107" s="34" t="s">
        <v>9</v>
      </c>
      <c r="B107" s="34" t="s">
        <v>26</v>
      </c>
      <c r="C107" s="34" t="s">
        <v>634</v>
      </c>
      <c r="D107" s="34" t="s">
        <v>166</v>
      </c>
      <c r="E107" s="34" t="s">
        <v>33</v>
      </c>
      <c r="F107" s="34" t="s">
        <v>148</v>
      </c>
      <c r="G107" s="34" t="s">
        <v>19</v>
      </c>
      <c r="H107" s="34" t="s">
        <v>274</v>
      </c>
      <c r="I107" s="35" t="s">
        <v>656</v>
      </c>
      <c r="J107" s="35">
        <v>11</v>
      </c>
      <c r="K107" s="36">
        <v>46286</v>
      </c>
      <c r="L107" s="37" t="s">
        <v>595</v>
      </c>
      <c r="M107" s="37" t="s">
        <v>515</v>
      </c>
      <c r="N107" s="46">
        <v>1312</v>
      </c>
      <c r="O107" s="46">
        <v>701</v>
      </c>
      <c r="P107" s="46">
        <v>2013</v>
      </c>
      <c r="Q107" s="42" t="s">
        <v>259</v>
      </c>
      <c r="R107" s="24" t="s">
        <v>167</v>
      </c>
      <c r="S107" s="24" t="s">
        <v>97</v>
      </c>
      <c r="T107" s="24" t="s">
        <v>89</v>
      </c>
    </row>
    <row r="108" spans="1:20" ht="18" customHeight="1" x14ac:dyDescent="0.25">
      <c r="A108" s="34" t="s">
        <v>9</v>
      </c>
      <c r="B108" s="34" t="s">
        <v>26</v>
      </c>
      <c r="C108" s="34" t="s">
        <v>564</v>
      </c>
      <c r="D108" s="34" t="s">
        <v>129</v>
      </c>
      <c r="E108" s="34" t="s">
        <v>77</v>
      </c>
      <c r="F108" s="34"/>
      <c r="G108" s="34"/>
      <c r="H108" s="34" t="s">
        <v>432</v>
      </c>
      <c r="I108" s="35" t="s">
        <v>565</v>
      </c>
      <c r="J108" s="35">
        <v>1</v>
      </c>
      <c r="K108" s="36">
        <v>46251</v>
      </c>
      <c r="L108" s="37" t="s">
        <v>463</v>
      </c>
      <c r="M108" s="37" t="s">
        <v>505</v>
      </c>
      <c r="N108" s="46">
        <v>19048</v>
      </c>
      <c r="O108" s="46">
        <v>952</v>
      </c>
      <c r="P108" s="46">
        <v>20000</v>
      </c>
      <c r="Q108" s="42" t="s">
        <v>433</v>
      </c>
      <c r="R108" s="24" t="s">
        <v>287</v>
      </c>
      <c r="S108" s="24" t="s">
        <v>76</v>
      </c>
      <c r="T108" s="24" t="s">
        <v>89</v>
      </c>
    </row>
    <row r="109" spans="1:20" ht="18" customHeight="1" x14ac:dyDescent="0.25">
      <c r="A109" s="34" t="s">
        <v>9</v>
      </c>
      <c r="B109" s="34" t="s">
        <v>26</v>
      </c>
      <c r="C109" s="34" t="s">
        <v>138</v>
      </c>
      <c r="D109" s="34" t="s">
        <v>158</v>
      </c>
      <c r="E109" s="34" t="s">
        <v>33</v>
      </c>
      <c r="F109" s="34" t="s">
        <v>206</v>
      </c>
      <c r="G109" s="34" t="s">
        <v>156</v>
      </c>
      <c r="H109" s="34" t="s">
        <v>405</v>
      </c>
      <c r="I109" s="35" t="s">
        <v>539</v>
      </c>
      <c r="J109" s="35">
        <v>1</v>
      </c>
      <c r="K109" s="36">
        <v>46260</v>
      </c>
      <c r="L109" s="37" t="s">
        <v>534</v>
      </c>
      <c r="M109" s="37" t="s">
        <v>468</v>
      </c>
      <c r="N109" s="46">
        <v>58161</v>
      </c>
      <c r="O109" s="46">
        <v>12214</v>
      </c>
      <c r="P109" s="46">
        <v>70375</v>
      </c>
      <c r="Q109" s="42" t="s">
        <v>537</v>
      </c>
      <c r="R109" s="24" t="s">
        <v>540</v>
      </c>
      <c r="S109" s="24" t="s">
        <v>105</v>
      </c>
      <c r="T109" s="24" t="s">
        <v>89</v>
      </c>
    </row>
    <row r="110" spans="1:20" ht="18" customHeight="1" x14ac:dyDescent="0.25">
      <c r="A110" s="34" t="s">
        <v>9</v>
      </c>
      <c r="B110" s="34" t="s">
        <v>26</v>
      </c>
      <c r="C110" s="34" t="s">
        <v>138</v>
      </c>
      <c r="D110" s="34" t="s">
        <v>158</v>
      </c>
      <c r="E110" s="34" t="s">
        <v>33</v>
      </c>
      <c r="F110" s="34" t="s">
        <v>159</v>
      </c>
      <c r="G110" s="34" t="s">
        <v>156</v>
      </c>
      <c r="H110" s="34" t="s">
        <v>404</v>
      </c>
      <c r="I110" s="35" t="s">
        <v>538</v>
      </c>
      <c r="J110" s="35">
        <v>1</v>
      </c>
      <c r="K110" s="36">
        <v>46265</v>
      </c>
      <c r="L110" s="37" t="s">
        <v>534</v>
      </c>
      <c r="M110" s="37" t="s">
        <v>468</v>
      </c>
      <c r="N110" s="46">
        <v>4959</v>
      </c>
      <c r="O110" s="46">
        <v>1041</v>
      </c>
      <c r="P110" s="46">
        <v>6000</v>
      </c>
      <c r="Q110" s="42" t="s">
        <v>537</v>
      </c>
      <c r="R110" s="24" t="s">
        <v>316</v>
      </c>
      <c r="S110" s="24" t="s">
        <v>105</v>
      </c>
      <c r="T110" s="24" t="s">
        <v>89</v>
      </c>
    </row>
    <row r="111" spans="1:20" ht="18" customHeight="1" x14ac:dyDescent="0.25">
      <c r="A111" s="34" t="s">
        <v>9</v>
      </c>
      <c r="B111" s="34" t="s">
        <v>26</v>
      </c>
      <c r="C111" s="34" t="s">
        <v>138</v>
      </c>
      <c r="D111" s="34" t="s">
        <v>201</v>
      </c>
      <c r="E111" s="34" t="s">
        <v>77</v>
      </c>
      <c r="F111" s="34" t="s">
        <v>139</v>
      </c>
      <c r="G111" s="34" t="s">
        <v>19</v>
      </c>
      <c r="H111" s="34" t="s">
        <v>412</v>
      </c>
      <c r="I111" s="35" t="s">
        <v>548</v>
      </c>
      <c r="J111" s="35">
        <v>1</v>
      </c>
      <c r="K111" s="36">
        <v>46289</v>
      </c>
      <c r="L111" s="37" t="s">
        <v>533</v>
      </c>
      <c r="M111" s="37" t="s">
        <v>478</v>
      </c>
      <c r="N111" s="46">
        <v>138247</v>
      </c>
      <c r="O111" s="46">
        <v>29032</v>
      </c>
      <c r="P111" s="46">
        <v>167279</v>
      </c>
      <c r="Q111" s="42" t="s">
        <v>413</v>
      </c>
      <c r="R111" s="24" t="s">
        <v>325</v>
      </c>
      <c r="S111" s="24" t="s">
        <v>105</v>
      </c>
      <c r="T111" s="24" t="s">
        <v>89</v>
      </c>
    </row>
    <row r="112" spans="1:20" ht="18" customHeight="1" x14ac:dyDescent="0.25">
      <c r="A112" s="34" t="s">
        <v>9</v>
      </c>
      <c r="B112" s="34" t="s">
        <v>26</v>
      </c>
      <c r="C112" s="34" t="s">
        <v>138</v>
      </c>
      <c r="D112" s="34" t="s">
        <v>176</v>
      </c>
      <c r="E112" s="34" t="s">
        <v>1</v>
      </c>
      <c r="F112" s="34" t="s">
        <v>148</v>
      </c>
      <c r="G112" s="34" t="s">
        <v>19</v>
      </c>
      <c r="H112" s="34" t="s">
        <v>245</v>
      </c>
      <c r="I112" s="35" t="s">
        <v>632</v>
      </c>
      <c r="J112" s="35">
        <v>3</v>
      </c>
      <c r="K112" s="36">
        <v>46265</v>
      </c>
      <c r="L112" s="37" t="s">
        <v>462</v>
      </c>
      <c r="M112" s="37" t="s">
        <v>485</v>
      </c>
      <c r="N112" s="46">
        <v>8394</v>
      </c>
      <c r="O112" s="46">
        <v>4491</v>
      </c>
      <c r="P112" s="46">
        <v>12885</v>
      </c>
      <c r="Q112" s="42" t="s">
        <v>246</v>
      </c>
      <c r="R112" s="24" t="s">
        <v>633</v>
      </c>
      <c r="S112" s="24" t="s">
        <v>76</v>
      </c>
      <c r="T112" s="24" t="s">
        <v>89</v>
      </c>
    </row>
  </sheetData>
  <sortState xmlns:xlrd2="http://schemas.microsoft.com/office/spreadsheetml/2017/richdata2" ref="A9:T112">
    <sortCondition ref="A9:A112"/>
    <sortCondition ref="B9:B112"/>
    <sortCondition ref="C9:C112"/>
    <sortCondition ref="D9:D112"/>
    <sortCondition ref="H9:H112"/>
    <sortCondition ref="K9:K112"/>
  </sortState>
  <pageMargins left="0.2" right="0" top="0.25" bottom="0.5" header="0" footer="0.25"/>
  <pageSetup scale="36" fitToHeight="100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1-Award Summary</vt:lpstr>
      <vt:lpstr>2-Award Details</vt:lpstr>
      <vt:lpstr>'1-Award Summary'!Print_Area</vt:lpstr>
      <vt:lpstr>'2-Award Details'!Print_Area</vt:lpstr>
      <vt:lpstr>'1-Award Summary'!Print_Titles</vt:lpstr>
      <vt:lpstr>'2-Award Details'!Print_Titles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Condon</dc:creator>
  <cp:lastModifiedBy>Catherine Ruley Condon</cp:lastModifiedBy>
  <cp:lastPrinted>2026-10-05T18:12:43Z</cp:lastPrinted>
  <dcterms:created xsi:type="dcterms:W3CDTF">2014-11-20T18:29:10Z</dcterms:created>
  <dcterms:modified xsi:type="dcterms:W3CDTF">2026-10-13T17:51:54Z</dcterms:modified>
</cp:coreProperties>
</file>