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sp\12-Reports\01-Award Reports\03-Annual Reports\01-Annual Reports Are Here\AnnualReportFY26 - draft reports\"/>
    </mc:Choice>
  </mc:AlternateContent>
  <xr:revisionPtr revIDLastSave="0" documentId="13_ncr:1_{D18A6E35-21A4-44DE-BE39-99AA34C63C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7" r:id="rId1"/>
    <sheet name="By Unit" sheetId="6" r:id="rId2"/>
  </sheets>
  <definedNames>
    <definedName name="_xlnm._FilterDatabase" localSheetId="0" hidden="1">Summary!#REF!</definedName>
    <definedName name="_xlnm.Print_Area" localSheetId="1">'By Unit'!$A$1:$AH$110</definedName>
    <definedName name="_xlnm.Print_Area" localSheetId="0">Summary!$A$1:$AG$17</definedName>
    <definedName name="_xlnm.Print_Titles" localSheetId="1">'By Unit'!$4:$5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86" i="6" l="1"/>
  <c r="AH87" i="6" s="1"/>
  <c r="AG86" i="6"/>
  <c r="AG87" i="6" s="1"/>
  <c r="AE16" i="7" l="1"/>
  <c r="AD16" i="7"/>
  <c r="AC16" i="7"/>
  <c r="AB16" i="7"/>
  <c r="AA16" i="7"/>
  <c r="Z16" i="7"/>
  <c r="Y16" i="7"/>
  <c r="V16" i="7"/>
  <c r="U16" i="7"/>
  <c r="T16" i="7"/>
  <c r="S16" i="7"/>
  <c r="R16" i="7"/>
  <c r="O16" i="7"/>
  <c r="N16" i="7"/>
  <c r="M16" i="7"/>
  <c r="L16" i="7"/>
  <c r="K16" i="7"/>
  <c r="G16" i="7"/>
  <c r="F16" i="7"/>
  <c r="E16" i="7"/>
  <c r="D16" i="7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C10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C97" i="6"/>
  <c r="AF87" i="6"/>
  <c r="AE87" i="6"/>
  <c r="AD87" i="6"/>
  <c r="AC87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C85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C83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C7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C39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C30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C25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C18" i="6"/>
  <c r="AG85" i="6"/>
  <c r="AH85" i="6"/>
  <c r="C16" i="7"/>
  <c r="H16" i="7"/>
  <c r="I16" i="7"/>
  <c r="J16" i="7"/>
  <c r="P16" i="7"/>
  <c r="Q16" i="7"/>
  <c r="W16" i="7"/>
  <c r="X16" i="7"/>
  <c r="Y109" i="6" l="1"/>
  <c r="M109" i="6"/>
  <c r="X109" i="6"/>
  <c r="L109" i="6"/>
  <c r="AG83" i="6"/>
  <c r="AH83" i="6"/>
  <c r="H109" i="6"/>
  <c r="AG97" i="6"/>
  <c r="C109" i="6"/>
  <c r="AF109" i="6"/>
  <c r="F109" i="6"/>
  <c r="AH79" i="6"/>
  <c r="AG79" i="6"/>
  <c r="T109" i="6"/>
  <c r="AH30" i="6"/>
  <c r="AG30" i="6"/>
  <c r="R109" i="6"/>
  <c r="AG107" i="6"/>
  <c r="AB109" i="6"/>
  <c r="P109" i="6"/>
  <c r="AH107" i="6"/>
  <c r="AH39" i="6"/>
  <c r="AH25" i="6"/>
  <c r="AA109" i="6"/>
  <c r="O109" i="6"/>
  <c r="AH97" i="6"/>
  <c r="AG25" i="6"/>
  <c r="AD109" i="6"/>
  <c r="D109" i="6"/>
  <c r="AG39" i="6"/>
  <c r="Z109" i="6"/>
  <c r="N109" i="6"/>
  <c r="AE109" i="6"/>
  <c r="V109" i="6"/>
  <c r="J109" i="6"/>
  <c r="I109" i="6"/>
  <c r="U109" i="6"/>
  <c r="S109" i="6"/>
  <c r="G109" i="6"/>
  <c r="AC109" i="6"/>
  <c r="Q109" i="6"/>
  <c r="E109" i="6"/>
  <c r="W109" i="6"/>
  <c r="K109" i="6"/>
  <c r="AG18" i="6"/>
  <c r="AH18" i="6"/>
  <c r="AH109" i="6" l="1"/>
  <c r="AG109" i="6"/>
  <c r="AF16" i="7"/>
  <c r="AG16" i="7"/>
  <c r="B16" i="7"/>
</calcChain>
</file>

<file path=xl/sharedStrings.xml><?xml version="1.0" encoding="utf-8"?>
<sst xmlns="http://schemas.openxmlformats.org/spreadsheetml/2006/main" count="235" uniqueCount="133">
  <si>
    <t>Total</t>
  </si>
  <si>
    <t>Biology</t>
  </si>
  <si>
    <t>Chemistry</t>
  </si>
  <si>
    <t>Physics</t>
  </si>
  <si>
    <t>Biochemistry</t>
  </si>
  <si>
    <t>Pediatrics</t>
  </si>
  <si>
    <t>Pharmacology</t>
  </si>
  <si>
    <t>Psychiatry</t>
  </si>
  <si>
    <t>Department</t>
  </si>
  <si>
    <t># of Awards</t>
  </si>
  <si>
    <t>Amount</t>
  </si>
  <si>
    <t>Vermont Cancer Center</t>
  </si>
  <si>
    <t>Education</t>
  </si>
  <si>
    <t>Mathematics &amp; Statistics</t>
  </si>
  <si>
    <t>COLLEGE OF ARTS &amp; SCIENCES</t>
  </si>
  <si>
    <t>COLLEGE OF EDUCATION &amp; SOCIAL SERVICES</t>
  </si>
  <si>
    <t>COLLEGE OF NURSING AND HEALTH SCIENCES</t>
  </si>
  <si>
    <t>COLLEGE OF ENGINEERING &amp; MATHEMATICAL SCIENCES</t>
  </si>
  <si>
    <t>Plant Biology</t>
  </si>
  <si>
    <t>College/Unit</t>
  </si>
  <si>
    <t>Computer Science</t>
  </si>
  <si>
    <t>CAS</t>
  </si>
  <si>
    <t>CEMS</t>
  </si>
  <si>
    <t>CESS</t>
  </si>
  <si>
    <t>CNHS</t>
  </si>
  <si>
    <t>OTHER</t>
  </si>
  <si>
    <t>RSENR</t>
  </si>
  <si>
    <t>Graduate College</t>
  </si>
  <si>
    <t>Totals</t>
  </si>
  <si>
    <t>Surgery</t>
  </si>
  <si>
    <t>Neurological Sciences</t>
  </si>
  <si>
    <t>Psychological Science</t>
  </si>
  <si>
    <t>Orthopaedics &amp; Rehabilitation</t>
  </si>
  <si>
    <t>Animal and Veterinary Sciences</t>
  </si>
  <si>
    <t>Civil &amp; Env Engineering</t>
  </si>
  <si>
    <t>Mechanical Engineering</t>
  </si>
  <si>
    <t>LARNER COLLEGE OF MEDICINE</t>
  </si>
  <si>
    <t>LCOM</t>
  </si>
  <si>
    <t>RUBENSTEIN SCHOOL</t>
  </si>
  <si>
    <t>COLLEGE OF AGRICULTURE &amp; LIFE SCIENCES</t>
  </si>
  <si>
    <t>CALS</t>
  </si>
  <si>
    <t>CALS Dean's Office</t>
  </si>
  <si>
    <t>Com Dev &amp; Applied Economics</t>
  </si>
  <si>
    <t>Ext - Programming &amp; Fac Sup</t>
  </si>
  <si>
    <t>Ext - Statewide 4-H</t>
  </si>
  <si>
    <t>Ctr on Disability &amp; Community</t>
  </si>
  <si>
    <t>CEM Dean's Ofc</t>
  </si>
  <si>
    <t>Elec &amp; Biomed Engineering</t>
  </si>
  <si>
    <t>COM Microbio &amp; Molec Genetics</t>
  </si>
  <si>
    <t>COM Ofc of Clin Trials Rsch</t>
  </si>
  <si>
    <t>COM Ofc of Primary Care</t>
  </si>
  <si>
    <t>Family Medicine</t>
  </si>
  <si>
    <t>Med-Cardiology</t>
  </si>
  <si>
    <t>Med-Gen Internal Med</t>
  </si>
  <si>
    <t>Med-Hematology Oncology</t>
  </si>
  <si>
    <t>Med-Immunobiology</t>
  </si>
  <si>
    <t>Med-Pulmonary</t>
  </si>
  <si>
    <t>Molecular Physlgy &amp; Biophysics</t>
  </si>
  <si>
    <t>Ofc of Health Promo Research</t>
  </si>
  <si>
    <t>Pathology&amp;Laboratory Medicine</t>
  </si>
  <si>
    <t>Peds-Neonatology</t>
  </si>
  <si>
    <t>Peds-Pulmonary</t>
  </si>
  <si>
    <t>Biomedical and Health Sci</t>
  </si>
  <si>
    <t>GROSSMAN SCHOOL OF BUSINESS</t>
  </si>
  <si>
    <t>Grossman School of Business</t>
  </si>
  <si>
    <t>OFFICE OF VICE PRESIDENT FOR RESEARCH</t>
  </si>
  <si>
    <t>Rubenstein Sch Env &amp; Nat Res</t>
  </si>
  <si>
    <t>GSM</t>
  </si>
  <si>
    <t>OVPR</t>
  </si>
  <si>
    <t>NSF</t>
  </si>
  <si>
    <t>DOD</t>
  </si>
  <si>
    <t>DOT</t>
  </si>
  <si>
    <t>DOI</t>
  </si>
  <si>
    <t>NASA</t>
  </si>
  <si>
    <t>DHHS - NIH</t>
  </si>
  <si>
    <t>DHHS - OTHER</t>
  </si>
  <si>
    <t>USDA - NIFA</t>
  </si>
  <si>
    <t>USDA - OTHER</t>
  </si>
  <si>
    <t>ED</t>
  </si>
  <si>
    <t>ENERGY</t>
  </si>
  <si>
    <t>Interdisciplinary Research Grp</t>
  </si>
  <si>
    <t>Social Work Outreach</t>
  </si>
  <si>
    <t>VP Research Admin Office</t>
  </si>
  <si>
    <t>Ext - Migrant Hlth &amp; Education</t>
  </si>
  <si>
    <t>Geography &amp; Geosciences</t>
  </si>
  <si>
    <t>Ext - Administration</t>
  </si>
  <si>
    <t>Ext-Community Nutrition Educ</t>
  </si>
  <si>
    <t>Emergency Medicine</t>
  </si>
  <si>
    <t>Surg-Ophthalmology</t>
  </si>
  <si>
    <t>Nursing</t>
  </si>
  <si>
    <t>COMMERCE</t>
  </si>
  <si>
    <t>VETERANS</t>
  </si>
  <si>
    <t>EPA</t>
  </si>
  <si>
    <t>Counseling, Human Dev, Fam Sci</t>
  </si>
  <si>
    <t>ObGyn-General</t>
  </si>
  <si>
    <t>ObGyn-Reprod Endocrn&amp;Infertil</t>
  </si>
  <si>
    <t>Obstetrics Gynecology&amp;Reprod</t>
  </si>
  <si>
    <t>Radiology</t>
  </si>
  <si>
    <t>Rehab &amp; Movement Sci</t>
  </si>
  <si>
    <t>Agricul Landscp Environmnt</t>
  </si>
  <si>
    <t>COM Support Serv Vet Families</t>
  </si>
  <si>
    <t>Med-Nephrology</t>
  </si>
  <si>
    <t>Med-Public Health</t>
  </si>
  <si>
    <t>Peds-Gastroenterology</t>
  </si>
  <si>
    <t>Peds-Infectious Disease</t>
  </si>
  <si>
    <t>CFAS TRIO Programs</t>
  </si>
  <si>
    <t>UVM Innovations</t>
  </si>
  <si>
    <t xml:space="preserve">FY26 Sponsored Project Activity Report - Awards Received by Originating Federal Sponsor by College/Unit and Department                                                           </t>
  </si>
  <si>
    <t>Ext - SARE</t>
  </si>
  <si>
    <t>Nutrition &amp; Food Sciences</t>
  </si>
  <si>
    <t>Anthropology</t>
  </si>
  <si>
    <t>Religion</t>
  </si>
  <si>
    <t>Anesthesiology</t>
  </si>
  <si>
    <t>Cont Medical &amp; Interprof Ed</t>
  </si>
  <si>
    <t>Med-Infectious Disease</t>
  </si>
  <si>
    <t>Peds-Cardiology</t>
  </si>
  <si>
    <t>Surg-Oncology</t>
  </si>
  <si>
    <t>Surg-Thoracic Cardiovascular</t>
  </si>
  <si>
    <t>EPSCoR</t>
  </si>
  <si>
    <t>Food Systems Research Institut</t>
  </si>
  <si>
    <t>Gund Institute for Environment</t>
  </si>
  <si>
    <t>Vermont Biomedical Rsrch Netwk</t>
  </si>
  <si>
    <t>Vermont Complex Systems Instit</t>
  </si>
  <si>
    <t>VT Advanced Computing Center</t>
  </si>
  <si>
    <t>Water Resources Institute</t>
  </si>
  <si>
    <t>Center for Academic Success</t>
  </si>
  <si>
    <t>Center for Community News</t>
  </si>
  <si>
    <t>Osher Ctr Integrative Health</t>
  </si>
  <si>
    <t>PACE - Operations</t>
  </si>
  <si>
    <t>Planning Design &amp; Construction</t>
  </si>
  <si>
    <t>Prism intercultural Center</t>
  </si>
  <si>
    <t>Senior VP &amp; Provost</t>
  </si>
  <si>
    <t xml:space="preserve">FY26 Sponsored Project Activity Report - Awards Received by Originating Federal Sponsor by College/Unit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</si>
</sst>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rgb="FF006600"/>
      <name val="Garamond"/>
      <family val="1"/>
    </font>
    <font>
      <sz val="10"/>
      <color indexed="8"/>
      <name val="Arial"/>
      <family val="2"/>
    </font>
    <font>
      <b/>
      <sz val="9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80">
    <xf numFmtId="0" fontId="0" fillId="0" borderId="0" xfId="0"/>
    <xf numFmtId="1" fontId="2" fillId="0" borderId="0" xfId="1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center" vertical="top" wrapText="1"/>
    </xf>
    <xf numFmtId="164" fontId="3" fillId="0" borderId="0" xfId="1" applyNumberFormat="1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horizontal="left"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top" wrapText="1"/>
    </xf>
    <xf numFmtId="1" fontId="3" fillId="2" borderId="0" xfId="0" applyNumberFormat="1" applyFont="1" applyFill="1" applyAlignment="1">
      <alignment horizontal="center" vertical="top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3" xfId="3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" fontId="9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164" fontId="10" fillId="0" borderId="0" xfId="1" applyNumberFormat="1" applyFont="1" applyAlignment="1">
      <alignment horizontal="left" vertical="top"/>
    </xf>
    <xf numFmtId="0" fontId="6" fillId="0" borderId="0" xfId="0" applyFont="1" applyAlignment="1">
      <alignment vertical="center"/>
    </xf>
    <xf numFmtId="0" fontId="5" fillId="0" borderId="15" xfId="3" applyFont="1" applyBorder="1" applyAlignment="1">
      <alignment vertical="center"/>
    </xf>
    <xf numFmtId="164" fontId="10" fillId="0" borderId="0" xfId="1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3" fontId="4" fillId="0" borderId="16" xfId="3" applyNumberFormat="1" applyBorder="1" applyAlignment="1">
      <alignment horizontal="right" vertical="center"/>
    </xf>
    <xf numFmtId="3" fontId="8" fillId="0" borderId="16" xfId="0" applyNumberFormat="1" applyFont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center" vertical="center" wrapText="1"/>
    </xf>
    <xf numFmtId="3" fontId="4" fillId="0" borderId="19" xfId="3" applyNumberFormat="1" applyBorder="1" applyAlignment="1">
      <alignment horizontal="right" vertical="center"/>
    </xf>
    <xf numFmtId="3" fontId="4" fillId="0" borderId="2" xfId="3" applyNumberFormat="1" applyBorder="1" applyAlignment="1">
      <alignment horizontal="right" vertical="center"/>
    </xf>
    <xf numFmtId="3" fontId="4" fillId="0" borderId="6" xfId="3" applyNumberForma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3" fontId="1" fillId="0" borderId="11" xfId="0" applyNumberFormat="1" applyFont="1" applyBorder="1" applyAlignment="1">
      <alignment horizontal="right" vertical="center"/>
    </xf>
    <xf numFmtId="3" fontId="1" fillId="0" borderId="12" xfId="0" applyNumberFormat="1" applyFont="1" applyBorder="1" applyAlignment="1">
      <alignment horizontal="right" vertical="center"/>
    </xf>
    <xf numFmtId="0" fontId="4" fillId="0" borderId="21" xfId="5" applyFont="1" applyBorder="1" applyAlignment="1">
      <alignment vertical="center"/>
    </xf>
    <xf numFmtId="0" fontId="4" fillId="0" borderId="22" xfId="3" applyBorder="1" applyAlignment="1">
      <alignment vertical="center"/>
    </xf>
    <xf numFmtId="0" fontId="4" fillId="0" borderId="0" xfId="3" applyAlignment="1">
      <alignment horizontal="left" vertical="center" wrapText="1"/>
    </xf>
    <xf numFmtId="0" fontId="4" fillId="0" borderId="23" xfId="3" applyBorder="1" applyAlignment="1">
      <alignment horizontal="left" vertical="center" wrapText="1"/>
    </xf>
    <xf numFmtId="0" fontId="1" fillId="0" borderId="24" xfId="0" applyFont="1" applyBorder="1" applyAlignment="1">
      <alignment horizontal="right" vertical="center" wrapText="1"/>
    </xf>
    <xf numFmtId="0" fontId="4" fillId="0" borderId="25" xfId="5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0" xfId="2" applyNumberFormat="1" applyFont="1" applyFill="1" applyAlignment="1">
      <alignment horizontal="right" vertical="center" wrapText="1"/>
    </xf>
    <xf numFmtId="3" fontId="3" fillId="0" borderId="0" xfId="1" applyNumberFormat="1" applyFont="1" applyFill="1" applyAlignment="1">
      <alignment horizontal="right" vertical="center" wrapText="1"/>
    </xf>
    <xf numFmtId="3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 wrapText="1"/>
    </xf>
    <xf numFmtId="3" fontId="1" fillId="0" borderId="0" xfId="2" applyNumberFormat="1" applyFont="1" applyFill="1" applyBorder="1" applyAlignment="1">
      <alignment horizontal="right" vertical="center" wrapText="1"/>
    </xf>
    <xf numFmtId="3" fontId="1" fillId="0" borderId="0" xfId="1" applyNumberFormat="1" applyFont="1" applyFill="1" applyBorder="1" applyAlignment="1">
      <alignment horizontal="right" vertical="center" wrapText="1"/>
    </xf>
    <xf numFmtId="0" fontId="4" fillId="0" borderId="16" xfId="3" applyBorder="1" applyAlignment="1">
      <alignment vertical="center"/>
    </xf>
    <xf numFmtId="0" fontId="4" fillId="0" borderId="6" xfId="5" applyFont="1" applyBorder="1" applyAlignment="1">
      <alignment vertical="center"/>
    </xf>
    <xf numFmtId="165" fontId="11" fillId="0" borderId="0" xfId="1" applyNumberFormat="1" applyFont="1" applyAlignment="1">
      <alignment horizontal="right" vertical="center" wrapText="1"/>
    </xf>
    <xf numFmtId="3" fontId="4" fillId="0" borderId="2" xfId="4" applyNumberFormat="1" applyBorder="1" applyAlignment="1">
      <alignment horizontal="right" vertical="center" wrapText="1"/>
    </xf>
    <xf numFmtId="3" fontId="4" fillId="0" borderId="14" xfId="4" applyNumberFormat="1" applyBorder="1" applyAlignment="1">
      <alignment horizontal="right" vertical="center" wrapText="1"/>
    </xf>
    <xf numFmtId="3" fontId="5" fillId="0" borderId="16" xfId="4" applyNumberFormat="1" applyFont="1" applyBorder="1" applyAlignment="1">
      <alignment horizontal="right" vertical="center" wrapText="1"/>
    </xf>
    <xf numFmtId="3" fontId="5" fillId="0" borderId="17" xfId="4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23" xfId="3" applyBorder="1" applyAlignment="1">
      <alignment horizontal="left" vertical="center" wrapText="1"/>
    </xf>
    <xf numFmtId="0" fontId="4" fillId="0" borderId="23" xfId="3" applyBorder="1" applyAlignment="1">
      <alignment horizontal="left" vertical="top" wrapText="1"/>
    </xf>
    <xf numFmtId="3" fontId="8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3" fontId="8" fillId="0" borderId="20" xfId="0" applyNumberFormat="1" applyFont="1" applyBorder="1" applyAlignment="1">
      <alignment horizontal="center" vertical="center"/>
    </xf>
  </cellXfs>
  <cellStyles count="6">
    <cellStyle name="Comma" xfId="1" builtinId="3"/>
    <cellStyle name="Currency" xfId="2" builtinId="4"/>
    <cellStyle name="Normal" xfId="0" builtinId="0"/>
    <cellStyle name="Normal_By Unit" xfId="5" xr:uid="{00000000-0005-0000-0000-000003000000}"/>
    <cellStyle name="Normal_Sheet1" xfId="3" xr:uid="{00000000-0005-0000-0000-000004000000}"/>
    <cellStyle name="Normal_Sheet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0</xdr:row>
      <xdr:rowOff>169334</xdr:rowOff>
    </xdr:from>
    <xdr:to>
      <xdr:col>0</xdr:col>
      <xdr:colOff>3153833</xdr:colOff>
      <xdr:row>2</xdr:row>
      <xdr:rowOff>176668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1D2EF1-9BED-455F-B4E0-FB9EA08F7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833" y="169334"/>
          <a:ext cx="2921000" cy="6211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243416</xdr:colOff>
      <xdr:row>0</xdr:row>
      <xdr:rowOff>158750</xdr:rowOff>
    </xdr:from>
    <xdr:to>
      <xdr:col>1</xdr:col>
      <xdr:colOff>542361</xdr:colOff>
      <xdr:row>2</xdr:row>
      <xdr:rowOff>285750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68D431-69B3-45C8-82A6-B1B2435BF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416" y="158750"/>
          <a:ext cx="2965945" cy="740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6"/>
  <sheetViews>
    <sheetView showGridLines="0" tabSelected="1" zoomScale="90" zoomScaleNormal="90" workbookViewId="0">
      <selection activeCell="A4" sqref="A4:A5"/>
    </sheetView>
  </sheetViews>
  <sheetFormatPr defaultColWidth="19.42578125" defaultRowHeight="12.75" x14ac:dyDescent="0.2"/>
  <cols>
    <col min="1" max="1" width="54.140625" style="2" customWidth="1"/>
    <col min="2" max="2" width="10.7109375" style="3" customWidth="1"/>
    <col min="3" max="3" width="10.7109375" style="4" customWidth="1"/>
    <col min="4" max="4" width="10.7109375" style="3" customWidth="1"/>
    <col min="5" max="5" width="10.7109375" style="4" customWidth="1"/>
    <col min="6" max="6" width="10.7109375" style="3" customWidth="1"/>
    <col min="7" max="7" width="10.7109375" style="6" customWidth="1"/>
    <col min="8" max="8" width="10.7109375" style="1" customWidth="1"/>
    <col min="9" max="9" width="10.7109375" style="4" customWidth="1"/>
    <col min="10" max="10" width="10.7109375" style="5" customWidth="1"/>
    <col min="11" max="11" width="10.7109375" style="4" customWidth="1"/>
    <col min="12" max="12" width="10.7109375" style="3" customWidth="1"/>
    <col min="13" max="13" width="10.7109375" style="4" customWidth="1"/>
    <col min="14" max="32" width="10.7109375" style="2" customWidth="1"/>
    <col min="33" max="33" width="13.28515625" style="2" customWidth="1"/>
    <col min="34" max="34" width="11.85546875" style="2" bestFit="1" customWidth="1"/>
    <col min="35" max="35" width="12" style="2" bestFit="1" customWidth="1"/>
    <col min="36" max="16384" width="19.42578125" style="2"/>
  </cols>
  <sheetData>
    <row r="1" spans="1:33" ht="24" customHeight="1" x14ac:dyDescent="0.2">
      <c r="B1" s="21"/>
      <c r="E1" s="21"/>
    </row>
    <row r="2" spans="1:33" ht="24" customHeight="1" x14ac:dyDescent="0.2">
      <c r="C2" s="10" t="s">
        <v>132</v>
      </c>
    </row>
    <row r="3" spans="1:33" ht="24" customHeight="1" thickBot="1" x14ac:dyDescent="0.25">
      <c r="A3" s="9"/>
      <c r="B3" s="23"/>
      <c r="C3" s="11"/>
      <c r="E3" s="12"/>
      <c r="F3" s="12"/>
      <c r="G3" s="12"/>
      <c r="H3" s="12"/>
      <c r="I3" s="12"/>
      <c r="J3" s="13"/>
      <c r="K3" s="13"/>
      <c r="L3" s="14"/>
      <c r="M3" s="13"/>
    </row>
    <row r="4" spans="1:33" s="7" customFormat="1" ht="30" customHeight="1" x14ac:dyDescent="0.2">
      <c r="A4" s="69" t="s">
        <v>19</v>
      </c>
      <c r="B4" s="66" t="s">
        <v>74</v>
      </c>
      <c r="C4" s="67"/>
      <c r="D4" s="66" t="s">
        <v>75</v>
      </c>
      <c r="E4" s="67"/>
      <c r="F4" s="66" t="s">
        <v>76</v>
      </c>
      <c r="G4" s="67"/>
      <c r="H4" s="66" t="s">
        <v>77</v>
      </c>
      <c r="I4" s="67"/>
      <c r="J4" s="66" t="s">
        <v>69</v>
      </c>
      <c r="K4" s="67"/>
      <c r="L4" s="66" t="s">
        <v>70</v>
      </c>
      <c r="M4" s="67"/>
      <c r="N4" s="66" t="s">
        <v>78</v>
      </c>
      <c r="O4" s="67"/>
      <c r="P4" s="66" t="s">
        <v>71</v>
      </c>
      <c r="Q4" s="67"/>
      <c r="R4" s="66" t="s">
        <v>72</v>
      </c>
      <c r="S4" s="67"/>
      <c r="T4" s="66" t="s">
        <v>79</v>
      </c>
      <c r="U4" s="67"/>
      <c r="V4" s="66" t="s">
        <v>73</v>
      </c>
      <c r="W4" s="67"/>
      <c r="X4" s="66" t="s">
        <v>90</v>
      </c>
      <c r="Y4" s="67"/>
      <c r="Z4" s="66" t="s">
        <v>91</v>
      </c>
      <c r="AA4" s="67"/>
      <c r="AB4" s="66" t="s">
        <v>92</v>
      </c>
      <c r="AC4" s="67"/>
      <c r="AD4" s="66" t="s">
        <v>25</v>
      </c>
      <c r="AE4" s="67"/>
      <c r="AF4" s="66" t="s">
        <v>0</v>
      </c>
      <c r="AG4" s="68"/>
    </row>
    <row r="5" spans="1:33" s="8" customFormat="1" ht="30" customHeight="1" x14ac:dyDescent="0.2">
      <c r="A5" s="70"/>
      <c r="B5" s="15" t="s">
        <v>9</v>
      </c>
      <c r="C5" s="15" t="s">
        <v>10</v>
      </c>
      <c r="D5" s="15" t="s">
        <v>9</v>
      </c>
      <c r="E5" s="15" t="s">
        <v>10</v>
      </c>
      <c r="F5" s="15" t="s">
        <v>9</v>
      </c>
      <c r="G5" s="15" t="s">
        <v>10</v>
      </c>
      <c r="H5" s="15" t="s">
        <v>9</v>
      </c>
      <c r="I5" s="15" t="s">
        <v>10</v>
      </c>
      <c r="J5" s="15" t="s">
        <v>9</v>
      </c>
      <c r="K5" s="15" t="s">
        <v>10</v>
      </c>
      <c r="L5" s="15" t="s">
        <v>9</v>
      </c>
      <c r="M5" s="15" t="s">
        <v>10</v>
      </c>
      <c r="N5" s="15" t="s">
        <v>9</v>
      </c>
      <c r="O5" s="15" t="s">
        <v>10</v>
      </c>
      <c r="P5" s="15" t="s">
        <v>9</v>
      </c>
      <c r="Q5" s="15" t="s">
        <v>10</v>
      </c>
      <c r="R5" s="15" t="s">
        <v>9</v>
      </c>
      <c r="S5" s="15" t="s">
        <v>10</v>
      </c>
      <c r="T5" s="15" t="s">
        <v>9</v>
      </c>
      <c r="U5" s="15" t="s">
        <v>10</v>
      </c>
      <c r="V5" s="15" t="s">
        <v>9</v>
      </c>
      <c r="W5" s="15" t="s">
        <v>10</v>
      </c>
      <c r="X5" s="15" t="s">
        <v>9</v>
      </c>
      <c r="Y5" s="15" t="s">
        <v>10</v>
      </c>
      <c r="Z5" s="15" t="s">
        <v>9</v>
      </c>
      <c r="AA5" s="15" t="s">
        <v>10</v>
      </c>
      <c r="AB5" s="15" t="s">
        <v>9</v>
      </c>
      <c r="AC5" s="15" t="s">
        <v>10</v>
      </c>
      <c r="AD5" s="15" t="s">
        <v>9</v>
      </c>
      <c r="AE5" s="15" t="s">
        <v>10</v>
      </c>
      <c r="AF5" s="15" t="s">
        <v>9</v>
      </c>
      <c r="AG5" s="16" t="s">
        <v>10</v>
      </c>
    </row>
    <row r="6" spans="1:33" s="7" customFormat="1" ht="20.100000000000001" customHeight="1" x14ac:dyDescent="0.2">
      <c r="A6" s="18" t="s">
        <v>39</v>
      </c>
      <c r="B6" s="62">
        <v>1</v>
      </c>
      <c r="C6" s="62">
        <v>40000</v>
      </c>
      <c r="D6" s="62">
        <v>3</v>
      </c>
      <c r="E6" s="62">
        <v>721104</v>
      </c>
      <c r="F6" s="62">
        <v>37</v>
      </c>
      <c r="G6" s="62">
        <v>17282847</v>
      </c>
      <c r="H6" s="62">
        <v>20</v>
      </c>
      <c r="I6" s="62">
        <v>3815077</v>
      </c>
      <c r="J6" s="62">
        <v>4</v>
      </c>
      <c r="K6" s="62">
        <v>1951832</v>
      </c>
      <c r="L6" s="62">
        <v>0</v>
      </c>
      <c r="M6" s="62">
        <v>0</v>
      </c>
      <c r="N6" s="62">
        <v>2</v>
      </c>
      <c r="O6" s="62">
        <v>484377</v>
      </c>
      <c r="P6" s="62">
        <v>0</v>
      </c>
      <c r="Q6" s="62">
        <v>0</v>
      </c>
      <c r="R6" s="62">
        <v>0</v>
      </c>
      <c r="S6" s="62">
        <v>0</v>
      </c>
      <c r="T6" s="62">
        <v>0</v>
      </c>
      <c r="U6" s="62">
        <v>0</v>
      </c>
      <c r="V6" s="62">
        <v>0</v>
      </c>
      <c r="W6" s="62">
        <v>0</v>
      </c>
      <c r="X6" s="62">
        <v>5</v>
      </c>
      <c r="Y6" s="62">
        <v>370156</v>
      </c>
      <c r="Z6" s="62">
        <v>0</v>
      </c>
      <c r="AA6" s="62">
        <v>0</v>
      </c>
      <c r="AB6" s="62">
        <v>3</v>
      </c>
      <c r="AC6" s="62">
        <v>114951</v>
      </c>
      <c r="AD6" s="62">
        <v>2</v>
      </c>
      <c r="AE6" s="62">
        <v>52316</v>
      </c>
      <c r="AF6" s="62">
        <v>77</v>
      </c>
      <c r="AG6" s="63">
        <v>24832660</v>
      </c>
    </row>
    <row r="7" spans="1:33" s="7" customFormat="1" ht="20.100000000000001" customHeight="1" x14ac:dyDescent="0.2">
      <c r="A7" s="18" t="s">
        <v>14</v>
      </c>
      <c r="B7" s="62">
        <v>4</v>
      </c>
      <c r="C7" s="62">
        <v>482249</v>
      </c>
      <c r="D7" s="62">
        <v>1</v>
      </c>
      <c r="E7" s="62">
        <v>406927</v>
      </c>
      <c r="F7" s="62">
        <v>0</v>
      </c>
      <c r="G7" s="62">
        <v>0</v>
      </c>
      <c r="H7" s="62">
        <v>0</v>
      </c>
      <c r="I7" s="62">
        <v>0</v>
      </c>
      <c r="J7" s="62">
        <v>2</v>
      </c>
      <c r="K7" s="62">
        <v>645350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2">
        <v>0</v>
      </c>
      <c r="R7" s="62">
        <v>0</v>
      </c>
      <c r="S7" s="62">
        <v>0</v>
      </c>
      <c r="T7" s="62">
        <v>1</v>
      </c>
      <c r="U7" s="62">
        <v>14000</v>
      </c>
      <c r="V7" s="62">
        <v>0</v>
      </c>
      <c r="W7" s="62">
        <v>0</v>
      </c>
      <c r="X7" s="62">
        <v>7</v>
      </c>
      <c r="Y7" s="62">
        <v>791568</v>
      </c>
      <c r="Z7" s="62">
        <v>0</v>
      </c>
      <c r="AA7" s="62">
        <v>0</v>
      </c>
      <c r="AB7" s="62">
        <v>1</v>
      </c>
      <c r="AC7" s="62">
        <v>399168</v>
      </c>
      <c r="AD7" s="62">
        <v>1</v>
      </c>
      <c r="AE7" s="62">
        <v>149208</v>
      </c>
      <c r="AF7" s="62">
        <v>17</v>
      </c>
      <c r="AG7" s="63">
        <v>2888470</v>
      </c>
    </row>
    <row r="8" spans="1:33" s="7" customFormat="1" ht="20.100000000000001" customHeight="1" x14ac:dyDescent="0.2">
      <c r="A8" s="18" t="s">
        <v>15</v>
      </c>
      <c r="B8" s="62">
        <v>1</v>
      </c>
      <c r="C8" s="62">
        <v>20841</v>
      </c>
      <c r="D8" s="62">
        <v>3</v>
      </c>
      <c r="E8" s="62">
        <v>3712524</v>
      </c>
      <c r="F8" s="62">
        <v>0</v>
      </c>
      <c r="G8" s="62">
        <v>0</v>
      </c>
      <c r="H8" s="62">
        <v>0</v>
      </c>
      <c r="I8" s="62">
        <v>0</v>
      </c>
      <c r="J8" s="62">
        <v>1</v>
      </c>
      <c r="K8" s="62">
        <v>244409</v>
      </c>
      <c r="L8" s="62">
        <v>0</v>
      </c>
      <c r="M8" s="62">
        <v>0</v>
      </c>
      <c r="N8" s="62">
        <v>2</v>
      </c>
      <c r="O8" s="62">
        <v>496677</v>
      </c>
      <c r="P8" s="62">
        <v>0</v>
      </c>
      <c r="Q8" s="62">
        <v>0</v>
      </c>
      <c r="R8" s="62">
        <v>0</v>
      </c>
      <c r="S8" s="62">
        <v>0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62">
        <v>0</v>
      </c>
      <c r="Z8" s="62">
        <v>0</v>
      </c>
      <c r="AA8" s="62">
        <v>0</v>
      </c>
      <c r="AB8" s="62">
        <v>0</v>
      </c>
      <c r="AC8" s="62">
        <v>0</v>
      </c>
      <c r="AD8" s="62">
        <v>0</v>
      </c>
      <c r="AE8" s="62">
        <v>0</v>
      </c>
      <c r="AF8" s="62">
        <v>7</v>
      </c>
      <c r="AG8" s="63">
        <v>4474451</v>
      </c>
    </row>
    <row r="9" spans="1:33" s="7" customFormat="1" ht="20.100000000000001" customHeight="1" x14ac:dyDescent="0.2">
      <c r="A9" s="18" t="s">
        <v>17</v>
      </c>
      <c r="B9" s="62">
        <v>6</v>
      </c>
      <c r="C9" s="62">
        <v>958019</v>
      </c>
      <c r="D9" s="62">
        <v>0</v>
      </c>
      <c r="E9" s="62">
        <v>0</v>
      </c>
      <c r="F9" s="62">
        <v>1</v>
      </c>
      <c r="G9" s="62">
        <v>107719</v>
      </c>
      <c r="H9" s="62">
        <v>0</v>
      </c>
      <c r="I9" s="62">
        <v>0</v>
      </c>
      <c r="J9" s="62">
        <v>16</v>
      </c>
      <c r="K9" s="62">
        <v>3749679</v>
      </c>
      <c r="L9" s="62">
        <v>11</v>
      </c>
      <c r="M9" s="62">
        <v>2440751</v>
      </c>
      <c r="N9" s="62">
        <v>0</v>
      </c>
      <c r="O9" s="62">
        <v>0</v>
      </c>
      <c r="P9" s="62">
        <v>6</v>
      </c>
      <c r="Q9" s="62">
        <v>587421</v>
      </c>
      <c r="R9" s="62">
        <v>0</v>
      </c>
      <c r="S9" s="62">
        <v>0</v>
      </c>
      <c r="T9" s="62">
        <v>4</v>
      </c>
      <c r="U9" s="62">
        <v>430475</v>
      </c>
      <c r="V9" s="62">
        <v>2</v>
      </c>
      <c r="W9" s="62">
        <v>1015000</v>
      </c>
      <c r="X9" s="62">
        <v>2</v>
      </c>
      <c r="Y9" s="62">
        <v>609773</v>
      </c>
      <c r="Z9" s="62">
        <v>0</v>
      </c>
      <c r="AA9" s="62">
        <v>0</v>
      </c>
      <c r="AB9" s="62">
        <v>1</v>
      </c>
      <c r="AC9" s="62">
        <v>30982</v>
      </c>
      <c r="AD9" s="62">
        <v>1</v>
      </c>
      <c r="AE9" s="62">
        <v>430000</v>
      </c>
      <c r="AF9" s="62">
        <v>50</v>
      </c>
      <c r="AG9" s="63">
        <v>10359819</v>
      </c>
    </row>
    <row r="10" spans="1:33" s="7" customFormat="1" ht="20.100000000000001" customHeight="1" x14ac:dyDescent="0.2">
      <c r="A10" s="18" t="s">
        <v>36</v>
      </c>
      <c r="B10" s="62">
        <v>203</v>
      </c>
      <c r="C10" s="62">
        <v>58731088</v>
      </c>
      <c r="D10" s="62">
        <v>34</v>
      </c>
      <c r="E10" s="62">
        <v>16423234</v>
      </c>
      <c r="F10" s="62">
        <v>0</v>
      </c>
      <c r="G10" s="62">
        <v>0</v>
      </c>
      <c r="H10" s="62">
        <v>1</v>
      </c>
      <c r="I10" s="62">
        <v>389991</v>
      </c>
      <c r="J10" s="62">
        <v>1</v>
      </c>
      <c r="K10" s="62">
        <v>2880</v>
      </c>
      <c r="L10" s="62">
        <v>18</v>
      </c>
      <c r="M10" s="62">
        <v>4153604</v>
      </c>
      <c r="N10" s="62">
        <v>0</v>
      </c>
      <c r="O10" s="62">
        <v>0</v>
      </c>
      <c r="P10" s="62">
        <v>0</v>
      </c>
      <c r="Q10" s="62">
        <v>0</v>
      </c>
      <c r="R10" s="62">
        <v>0</v>
      </c>
      <c r="S10" s="62">
        <v>0</v>
      </c>
      <c r="T10" s="62">
        <v>0</v>
      </c>
      <c r="U10" s="62">
        <v>0</v>
      </c>
      <c r="V10" s="62">
        <v>0</v>
      </c>
      <c r="W10" s="62">
        <v>0</v>
      </c>
      <c r="X10" s="62">
        <v>0</v>
      </c>
      <c r="Y10" s="62">
        <v>0</v>
      </c>
      <c r="Z10" s="62">
        <v>3</v>
      </c>
      <c r="AA10" s="62">
        <v>3262381</v>
      </c>
      <c r="AB10" s="62">
        <v>2</v>
      </c>
      <c r="AC10" s="62">
        <v>40674</v>
      </c>
      <c r="AD10" s="62">
        <v>0</v>
      </c>
      <c r="AE10" s="62">
        <v>0</v>
      </c>
      <c r="AF10" s="62">
        <v>262</v>
      </c>
      <c r="AG10" s="63">
        <v>83003852</v>
      </c>
    </row>
    <row r="11" spans="1:33" s="7" customFormat="1" ht="20.100000000000001" customHeight="1" x14ac:dyDescent="0.2">
      <c r="A11" s="18" t="s">
        <v>16</v>
      </c>
      <c r="B11" s="62">
        <v>5</v>
      </c>
      <c r="C11" s="62">
        <v>1210469</v>
      </c>
      <c r="D11" s="62">
        <v>2</v>
      </c>
      <c r="E11" s="62">
        <v>427983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  <c r="L11" s="62">
        <v>0</v>
      </c>
      <c r="M11" s="62">
        <v>0</v>
      </c>
      <c r="N11" s="62">
        <v>0</v>
      </c>
      <c r="O11" s="62">
        <v>0</v>
      </c>
      <c r="P11" s="62">
        <v>0</v>
      </c>
      <c r="Q11" s="62">
        <v>0</v>
      </c>
      <c r="R11" s="62">
        <v>0</v>
      </c>
      <c r="S11" s="62">
        <v>0</v>
      </c>
      <c r="T11" s="62">
        <v>0</v>
      </c>
      <c r="U11" s="62">
        <v>0</v>
      </c>
      <c r="V11" s="62">
        <v>0</v>
      </c>
      <c r="W11" s="62">
        <v>0</v>
      </c>
      <c r="X11" s="62">
        <v>0</v>
      </c>
      <c r="Y11" s="62">
        <v>0</v>
      </c>
      <c r="Z11" s="62">
        <v>0</v>
      </c>
      <c r="AA11" s="62">
        <v>0</v>
      </c>
      <c r="AB11" s="62">
        <v>0</v>
      </c>
      <c r="AC11" s="62">
        <v>0</v>
      </c>
      <c r="AD11" s="62">
        <v>0</v>
      </c>
      <c r="AE11" s="62">
        <v>0</v>
      </c>
      <c r="AF11" s="62">
        <v>7</v>
      </c>
      <c r="AG11" s="63">
        <v>1638452</v>
      </c>
    </row>
    <row r="12" spans="1:33" s="7" customFormat="1" ht="20.100000000000001" customHeight="1" x14ac:dyDescent="0.2">
      <c r="A12" s="18" t="s">
        <v>38</v>
      </c>
      <c r="B12" s="62">
        <v>1</v>
      </c>
      <c r="C12" s="62">
        <v>52314</v>
      </c>
      <c r="D12" s="62">
        <v>0</v>
      </c>
      <c r="E12" s="62">
        <v>0</v>
      </c>
      <c r="F12" s="62">
        <v>4</v>
      </c>
      <c r="G12" s="62">
        <v>550593</v>
      </c>
      <c r="H12" s="62">
        <v>7</v>
      </c>
      <c r="I12" s="62">
        <v>3478278</v>
      </c>
      <c r="J12" s="62">
        <v>3</v>
      </c>
      <c r="K12" s="62">
        <v>899841</v>
      </c>
      <c r="L12" s="62">
        <v>1</v>
      </c>
      <c r="M12" s="62">
        <v>201012</v>
      </c>
      <c r="N12" s="62">
        <v>0</v>
      </c>
      <c r="O12" s="62">
        <v>0</v>
      </c>
      <c r="P12" s="62">
        <v>1</v>
      </c>
      <c r="Q12" s="62">
        <v>2069</v>
      </c>
      <c r="R12" s="62">
        <v>7</v>
      </c>
      <c r="S12" s="62">
        <v>652897</v>
      </c>
      <c r="T12" s="62">
        <v>0</v>
      </c>
      <c r="U12" s="62">
        <v>0</v>
      </c>
      <c r="V12" s="62">
        <v>1</v>
      </c>
      <c r="W12" s="62">
        <v>100000</v>
      </c>
      <c r="X12" s="62">
        <v>10</v>
      </c>
      <c r="Y12" s="62">
        <v>2944139</v>
      </c>
      <c r="Z12" s="62">
        <v>0</v>
      </c>
      <c r="AA12" s="62">
        <v>0</v>
      </c>
      <c r="AB12" s="62">
        <v>6</v>
      </c>
      <c r="AC12" s="62">
        <v>993020</v>
      </c>
      <c r="AD12" s="62">
        <v>1</v>
      </c>
      <c r="AE12" s="62">
        <v>78554</v>
      </c>
      <c r="AF12" s="62">
        <v>42</v>
      </c>
      <c r="AG12" s="63">
        <v>9952717</v>
      </c>
    </row>
    <row r="13" spans="1:33" s="7" customFormat="1" ht="20.100000000000001" customHeight="1" x14ac:dyDescent="0.2">
      <c r="A13" s="18" t="s">
        <v>63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  <c r="AB13" s="62">
        <v>0</v>
      </c>
      <c r="AC13" s="62">
        <v>0</v>
      </c>
      <c r="AD13" s="62">
        <v>0</v>
      </c>
      <c r="AE13" s="62">
        <v>0</v>
      </c>
      <c r="AF13" s="62">
        <v>0</v>
      </c>
      <c r="AG13" s="63">
        <v>0</v>
      </c>
    </row>
    <row r="14" spans="1:33" s="7" customFormat="1" ht="20.100000000000001" customHeight="1" x14ac:dyDescent="0.2">
      <c r="A14" s="18" t="s">
        <v>65</v>
      </c>
      <c r="B14" s="62">
        <v>1</v>
      </c>
      <c r="C14" s="62">
        <v>4070826</v>
      </c>
      <c r="D14" s="62">
        <v>0</v>
      </c>
      <c r="E14" s="62">
        <v>0</v>
      </c>
      <c r="F14" s="62">
        <v>1</v>
      </c>
      <c r="G14" s="62">
        <v>1861999</v>
      </c>
      <c r="H14" s="62">
        <v>4</v>
      </c>
      <c r="I14" s="62">
        <v>11091112</v>
      </c>
      <c r="J14" s="62">
        <v>5</v>
      </c>
      <c r="K14" s="62">
        <v>7088759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5</v>
      </c>
      <c r="Y14" s="62">
        <v>1512265</v>
      </c>
      <c r="Z14" s="62">
        <v>0</v>
      </c>
      <c r="AA14" s="62">
        <v>0</v>
      </c>
      <c r="AB14" s="62">
        <v>0</v>
      </c>
      <c r="AC14" s="62">
        <v>0</v>
      </c>
      <c r="AD14" s="62">
        <v>1</v>
      </c>
      <c r="AE14" s="62">
        <v>75000</v>
      </c>
      <c r="AF14" s="62">
        <v>17</v>
      </c>
      <c r="AG14" s="63">
        <v>25699961</v>
      </c>
    </row>
    <row r="15" spans="1:33" s="7" customFormat="1" ht="20.100000000000001" customHeight="1" x14ac:dyDescent="0.2">
      <c r="A15" s="18" t="s">
        <v>25</v>
      </c>
      <c r="B15" s="62">
        <v>0</v>
      </c>
      <c r="C15" s="62">
        <v>0</v>
      </c>
      <c r="D15" s="62">
        <v>1</v>
      </c>
      <c r="E15" s="62">
        <v>10000</v>
      </c>
      <c r="F15" s="62">
        <v>0</v>
      </c>
      <c r="G15" s="62">
        <v>0</v>
      </c>
      <c r="H15" s="62">
        <v>0</v>
      </c>
      <c r="I15" s="62">
        <v>0</v>
      </c>
      <c r="J15" s="62">
        <v>1</v>
      </c>
      <c r="K15" s="62">
        <v>623667</v>
      </c>
      <c r="L15" s="62">
        <v>0</v>
      </c>
      <c r="M15" s="62">
        <v>0</v>
      </c>
      <c r="N15" s="62">
        <v>2</v>
      </c>
      <c r="O15" s="62">
        <v>359979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0</v>
      </c>
      <c r="AE15" s="62">
        <v>0</v>
      </c>
      <c r="AF15" s="62">
        <v>4</v>
      </c>
      <c r="AG15" s="63">
        <v>993646</v>
      </c>
    </row>
    <row r="16" spans="1:33" s="22" customFormat="1" ht="20.100000000000001" customHeight="1" thickBot="1" x14ac:dyDescent="0.25">
      <c r="A16" s="25" t="s">
        <v>0</v>
      </c>
      <c r="B16" s="64">
        <f>SUM(B6:B15)</f>
        <v>222</v>
      </c>
      <c r="C16" s="64">
        <f t="shared" ref="C16:Y16" si="0">SUM(C6:C15)</f>
        <v>65565806</v>
      </c>
      <c r="D16" s="64">
        <f t="shared" si="0"/>
        <v>44</v>
      </c>
      <c r="E16" s="64">
        <f t="shared" si="0"/>
        <v>21701772</v>
      </c>
      <c r="F16" s="64">
        <f t="shared" si="0"/>
        <v>43</v>
      </c>
      <c r="G16" s="64">
        <f t="shared" si="0"/>
        <v>19803158</v>
      </c>
      <c r="H16" s="64">
        <f t="shared" si="0"/>
        <v>32</v>
      </c>
      <c r="I16" s="64">
        <f t="shared" si="0"/>
        <v>18774458</v>
      </c>
      <c r="J16" s="64">
        <f t="shared" si="0"/>
        <v>33</v>
      </c>
      <c r="K16" s="64">
        <f t="shared" si="0"/>
        <v>15206417</v>
      </c>
      <c r="L16" s="64">
        <f t="shared" si="0"/>
        <v>30</v>
      </c>
      <c r="M16" s="64">
        <f t="shared" si="0"/>
        <v>6795367</v>
      </c>
      <c r="N16" s="64">
        <f t="shared" si="0"/>
        <v>6</v>
      </c>
      <c r="O16" s="64">
        <f t="shared" si="0"/>
        <v>1341033</v>
      </c>
      <c r="P16" s="64">
        <f t="shared" si="0"/>
        <v>7</v>
      </c>
      <c r="Q16" s="64">
        <f t="shared" si="0"/>
        <v>589490</v>
      </c>
      <c r="R16" s="64">
        <f t="shared" si="0"/>
        <v>7</v>
      </c>
      <c r="S16" s="64">
        <f t="shared" si="0"/>
        <v>652897</v>
      </c>
      <c r="T16" s="64">
        <f t="shared" si="0"/>
        <v>5</v>
      </c>
      <c r="U16" s="64">
        <f t="shared" si="0"/>
        <v>444475</v>
      </c>
      <c r="V16" s="64">
        <f t="shared" si="0"/>
        <v>3</v>
      </c>
      <c r="W16" s="64">
        <f t="shared" si="0"/>
        <v>1115000</v>
      </c>
      <c r="X16" s="64">
        <f t="shared" si="0"/>
        <v>29</v>
      </c>
      <c r="Y16" s="64">
        <f t="shared" si="0"/>
        <v>6227901</v>
      </c>
      <c r="Z16" s="64">
        <f t="shared" ref="Z16:AG16" si="1">SUM(Z6:Z15)</f>
        <v>3</v>
      </c>
      <c r="AA16" s="64">
        <f t="shared" si="1"/>
        <v>3262381</v>
      </c>
      <c r="AB16" s="64">
        <f t="shared" si="1"/>
        <v>13</v>
      </c>
      <c r="AC16" s="64">
        <f t="shared" si="1"/>
        <v>1578795</v>
      </c>
      <c r="AD16" s="64">
        <f t="shared" si="1"/>
        <v>6</v>
      </c>
      <c r="AE16" s="64">
        <f t="shared" si="1"/>
        <v>785078</v>
      </c>
      <c r="AF16" s="64">
        <f t="shared" si="1"/>
        <v>483</v>
      </c>
      <c r="AG16" s="65">
        <f t="shared" si="1"/>
        <v>163844028</v>
      </c>
    </row>
  </sheetData>
  <mergeCells count="17">
    <mergeCell ref="J4:K4"/>
    <mergeCell ref="L4:M4"/>
    <mergeCell ref="A4:A5"/>
    <mergeCell ref="D4:E4"/>
    <mergeCell ref="B4:C4"/>
    <mergeCell ref="F4:G4"/>
    <mergeCell ref="H4:I4"/>
    <mergeCell ref="AD4:AE4"/>
    <mergeCell ref="AF4:AG4"/>
    <mergeCell ref="N4:O4"/>
    <mergeCell ref="P4:Q4"/>
    <mergeCell ref="R4:S4"/>
    <mergeCell ref="T4:U4"/>
    <mergeCell ref="V4:W4"/>
    <mergeCell ref="Z4:AA4"/>
    <mergeCell ref="AB4:AC4"/>
    <mergeCell ref="X4:Y4"/>
  </mergeCells>
  <phoneticPr fontId="0" type="noConversion"/>
  <pageMargins left="0.25" right="0.25" top="0.5" bottom="0.5" header="0.17" footer="0.17"/>
  <pageSetup scale="3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09"/>
  <sheetViews>
    <sheetView showGridLines="0" zoomScale="90" zoomScaleNormal="90" workbookViewId="0"/>
  </sheetViews>
  <sheetFormatPr defaultColWidth="19.42578125" defaultRowHeight="12.75" x14ac:dyDescent="0.2"/>
  <cols>
    <col min="1" max="1" width="40" style="22" customWidth="1"/>
    <col min="2" max="2" width="30.140625" style="17" bestFit="1" customWidth="1"/>
    <col min="3" max="3" width="10.7109375" style="46" customWidth="1"/>
    <col min="4" max="4" width="10.7109375" style="47" customWidth="1"/>
    <col min="5" max="6" width="10.7109375" style="46" customWidth="1"/>
    <col min="7" max="7" width="10.7109375" style="48" customWidth="1"/>
    <col min="8" max="10" width="10.7109375" style="49" customWidth="1"/>
    <col min="11" max="14" width="10.7109375" style="48" customWidth="1"/>
    <col min="15" max="15" width="10.7109375" style="46" customWidth="1"/>
    <col min="16" max="16" width="10.7109375" style="48" customWidth="1"/>
    <col min="17" max="32" width="10.7109375" style="50" customWidth="1"/>
    <col min="33" max="33" width="10.7109375" style="51" customWidth="1"/>
    <col min="34" max="34" width="12" style="51" bestFit="1" customWidth="1"/>
    <col min="35" max="16384" width="19.42578125" style="7"/>
  </cols>
  <sheetData>
    <row r="1" spans="1:34" ht="24" customHeight="1" x14ac:dyDescent="0.2">
      <c r="T1" s="61"/>
    </row>
    <row r="2" spans="1:34" ht="24" customHeight="1" x14ac:dyDescent="0.2">
      <c r="B2" s="24"/>
      <c r="C2" s="71" t="s">
        <v>107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34" ht="24" customHeight="1" thickBot="1" x14ac:dyDescent="0.25">
      <c r="B3" s="26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0"/>
      <c r="P3" s="50"/>
      <c r="AG3" s="53"/>
      <c r="AH3" s="53"/>
    </row>
    <row r="4" spans="1:34" s="19" customFormat="1" ht="30" customHeight="1" x14ac:dyDescent="0.2">
      <c r="A4" s="75" t="s">
        <v>19</v>
      </c>
      <c r="B4" s="77" t="s">
        <v>8</v>
      </c>
      <c r="C4" s="74" t="s">
        <v>74</v>
      </c>
      <c r="D4" s="74"/>
      <c r="E4" s="74" t="s">
        <v>75</v>
      </c>
      <c r="F4" s="74"/>
      <c r="G4" s="74" t="s">
        <v>76</v>
      </c>
      <c r="H4" s="74"/>
      <c r="I4" s="74" t="s">
        <v>77</v>
      </c>
      <c r="J4" s="74"/>
      <c r="K4" s="74" t="s">
        <v>69</v>
      </c>
      <c r="L4" s="74"/>
      <c r="M4" s="74" t="s">
        <v>70</v>
      </c>
      <c r="N4" s="74"/>
      <c r="O4" s="74" t="s">
        <v>78</v>
      </c>
      <c r="P4" s="74"/>
      <c r="Q4" s="74" t="s">
        <v>71</v>
      </c>
      <c r="R4" s="74"/>
      <c r="S4" s="74" t="s">
        <v>72</v>
      </c>
      <c r="T4" s="74"/>
      <c r="U4" s="74" t="s">
        <v>79</v>
      </c>
      <c r="V4" s="74"/>
      <c r="W4" s="74" t="s">
        <v>73</v>
      </c>
      <c r="X4" s="74"/>
      <c r="Y4" s="74" t="s">
        <v>90</v>
      </c>
      <c r="Z4" s="74"/>
      <c r="AA4" s="74" t="s">
        <v>91</v>
      </c>
      <c r="AB4" s="74"/>
      <c r="AC4" s="74" t="s">
        <v>92</v>
      </c>
      <c r="AD4" s="74"/>
      <c r="AE4" s="74" t="s">
        <v>25</v>
      </c>
      <c r="AF4" s="74"/>
      <c r="AG4" s="74" t="s">
        <v>0</v>
      </c>
      <c r="AH4" s="79"/>
    </row>
    <row r="5" spans="1:34" s="20" customFormat="1" ht="30" customHeight="1" thickBot="1" x14ac:dyDescent="0.25">
      <c r="A5" s="76"/>
      <c r="B5" s="78"/>
      <c r="C5" s="30" t="s">
        <v>9</v>
      </c>
      <c r="D5" s="30" t="s">
        <v>10</v>
      </c>
      <c r="E5" s="30" t="s">
        <v>9</v>
      </c>
      <c r="F5" s="30" t="s">
        <v>10</v>
      </c>
      <c r="G5" s="30" t="s">
        <v>9</v>
      </c>
      <c r="H5" s="30" t="s">
        <v>10</v>
      </c>
      <c r="I5" s="30" t="s">
        <v>9</v>
      </c>
      <c r="J5" s="30" t="s">
        <v>10</v>
      </c>
      <c r="K5" s="30" t="s">
        <v>9</v>
      </c>
      <c r="L5" s="30" t="s">
        <v>10</v>
      </c>
      <c r="M5" s="30" t="s">
        <v>9</v>
      </c>
      <c r="N5" s="30" t="s">
        <v>10</v>
      </c>
      <c r="O5" s="30" t="s">
        <v>9</v>
      </c>
      <c r="P5" s="30" t="s">
        <v>10</v>
      </c>
      <c r="Q5" s="30" t="s">
        <v>9</v>
      </c>
      <c r="R5" s="30" t="s">
        <v>10</v>
      </c>
      <c r="S5" s="30" t="s">
        <v>9</v>
      </c>
      <c r="T5" s="30" t="s">
        <v>10</v>
      </c>
      <c r="U5" s="30" t="s">
        <v>9</v>
      </c>
      <c r="V5" s="30" t="s">
        <v>10</v>
      </c>
      <c r="W5" s="30" t="s">
        <v>9</v>
      </c>
      <c r="X5" s="30" t="s">
        <v>10</v>
      </c>
      <c r="Y5" s="30" t="s">
        <v>9</v>
      </c>
      <c r="Z5" s="30" t="s">
        <v>10</v>
      </c>
      <c r="AA5" s="30" t="s">
        <v>9</v>
      </c>
      <c r="AB5" s="30" t="s">
        <v>10</v>
      </c>
      <c r="AC5" s="30" t="s">
        <v>9</v>
      </c>
      <c r="AD5" s="30" t="s">
        <v>10</v>
      </c>
      <c r="AE5" s="30" t="s">
        <v>9</v>
      </c>
      <c r="AF5" s="30" t="s">
        <v>10</v>
      </c>
      <c r="AG5" s="30" t="s">
        <v>9</v>
      </c>
      <c r="AH5" s="31" t="s">
        <v>10</v>
      </c>
    </row>
    <row r="6" spans="1:34" s="27" customFormat="1" ht="18" customHeight="1" x14ac:dyDescent="0.2">
      <c r="A6" s="72" t="s">
        <v>39</v>
      </c>
      <c r="B6" s="44" t="s">
        <v>99</v>
      </c>
      <c r="C6" s="32">
        <v>0</v>
      </c>
      <c r="D6" s="32">
        <v>0</v>
      </c>
      <c r="E6" s="32">
        <v>0</v>
      </c>
      <c r="F6" s="32">
        <v>0</v>
      </c>
      <c r="G6" s="32">
        <v>5</v>
      </c>
      <c r="H6" s="32">
        <v>455022</v>
      </c>
      <c r="I6" s="32">
        <v>4</v>
      </c>
      <c r="J6" s="32">
        <v>371845</v>
      </c>
      <c r="K6" s="32">
        <v>1</v>
      </c>
      <c r="L6" s="32">
        <v>85101</v>
      </c>
      <c r="M6" s="32">
        <v>0</v>
      </c>
      <c r="N6" s="32">
        <v>0</v>
      </c>
      <c r="O6" s="32">
        <v>0</v>
      </c>
      <c r="P6" s="32">
        <v>0</v>
      </c>
      <c r="Q6" s="32">
        <v>0</v>
      </c>
      <c r="R6" s="32">
        <v>0</v>
      </c>
      <c r="S6" s="32">
        <v>0</v>
      </c>
      <c r="T6" s="32">
        <v>0</v>
      </c>
      <c r="U6" s="32">
        <v>0</v>
      </c>
      <c r="V6" s="32">
        <v>0</v>
      </c>
      <c r="W6" s="32">
        <v>0</v>
      </c>
      <c r="X6" s="32">
        <v>0</v>
      </c>
      <c r="Y6" s="32">
        <v>3</v>
      </c>
      <c r="Z6" s="32">
        <v>182079</v>
      </c>
      <c r="AA6" s="32">
        <v>0</v>
      </c>
      <c r="AB6" s="32">
        <v>0</v>
      </c>
      <c r="AC6" s="32">
        <v>0</v>
      </c>
      <c r="AD6" s="32">
        <v>0</v>
      </c>
      <c r="AE6" s="32">
        <v>1</v>
      </c>
      <c r="AF6" s="32">
        <v>5030</v>
      </c>
      <c r="AG6" s="32">
        <v>14</v>
      </c>
      <c r="AH6" s="34">
        <v>1099077</v>
      </c>
    </row>
    <row r="7" spans="1:34" s="27" customFormat="1" ht="18" customHeight="1" x14ac:dyDescent="0.2">
      <c r="A7" s="72"/>
      <c r="B7" s="39" t="s">
        <v>33</v>
      </c>
      <c r="C7" s="33">
        <v>1</v>
      </c>
      <c r="D7" s="33">
        <v>40000</v>
      </c>
      <c r="E7" s="33">
        <v>0</v>
      </c>
      <c r="F7" s="33">
        <v>0</v>
      </c>
      <c r="G7" s="33">
        <v>2</v>
      </c>
      <c r="H7" s="33">
        <v>302407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3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33">
        <v>0</v>
      </c>
      <c r="AG7" s="33">
        <v>3</v>
      </c>
      <c r="AH7" s="33">
        <v>342407</v>
      </c>
    </row>
    <row r="8" spans="1:34" s="27" customFormat="1" ht="18" customHeight="1" x14ac:dyDescent="0.2">
      <c r="A8" s="42"/>
      <c r="B8" s="39" t="s">
        <v>41</v>
      </c>
      <c r="C8" s="33">
        <v>0</v>
      </c>
      <c r="D8" s="33">
        <v>0</v>
      </c>
      <c r="E8" s="33">
        <v>0</v>
      </c>
      <c r="F8" s="33">
        <v>0</v>
      </c>
      <c r="G8" s="33">
        <v>6</v>
      </c>
      <c r="H8" s="33">
        <v>1480843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6</v>
      </c>
      <c r="AH8" s="33">
        <v>1480843</v>
      </c>
    </row>
    <row r="9" spans="1:34" s="27" customFormat="1" ht="18" customHeight="1" x14ac:dyDescent="0.2">
      <c r="A9" s="42"/>
      <c r="B9" s="39" t="s">
        <v>42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3</v>
      </c>
      <c r="J9" s="33">
        <v>275075</v>
      </c>
      <c r="K9" s="33">
        <v>1</v>
      </c>
      <c r="L9" s="33">
        <v>37617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2</v>
      </c>
      <c r="Z9" s="33">
        <v>188077</v>
      </c>
      <c r="AA9" s="33">
        <v>0</v>
      </c>
      <c r="AB9" s="33">
        <v>0</v>
      </c>
      <c r="AC9" s="33">
        <v>0</v>
      </c>
      <c r="AD9" s="33">
        <v>0</v>
      </c>
      <c r="AE9" s="33">
        <v>1</v>
      </c>
      <c r="AF9" s="33">
        <v>47286</v>
      </c>
      <c r="AG9" s="33">
        <v>7</v>
      </c>
      <c r="AH9" s="33">
        <v>548055</v>
      </c>
    </row>
    <row r="10" spans="1:34" s="27" customFormat="1" ht="18" customHeight="1" x14ac:dyDescent="0.2">
      <c r="A10" s="42"/>
      <c r="B10" s="39" t="s">
        <v>85</v>
      </c>
      <c r="C10" s="33">
        <v>0</v>
      </c>
      <c r="D10" s="33">
        <v>0</v>
      </c>
      <c r="E10" s="33">
        <v>0</v>
      </c>
      <c r="F10" s="33">
        <v>0</v>
      </c>
      <c r="G10" s="33">
        <v>4</v>
      </c>
      <c r="H10" s="33">
        <v>1540884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4</v>
      </c>
      <c r="AH10" s="33">
        <v>1540884</v>
      </c>
    </row>
    <row r="11" spans="1:34" s="27" customFormat="1" ht="18" customHeight="1" x14ac:dyDescent="0.2">
      <c r="A11" s="42"/>
      <c r="B11" s="39" t="s">
        <v>83</v>
      </c>
      <c r="C11" s="33">
        <v>0</v>
      </c>
      <c r="D11" s="33">
        <v>0</v>
      </c>
      <c r="E11" s="33">
        <v>2</v>
      </c>
      <c r="F11" s="33">
        <v>427035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2</v>
      </c>
      <c r="P11" s="33">
        <v>484377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4</v>
      </c>
      <c r="AH11" s="33">
        <v>911412</v>
      </c>
    </row>
    <row r="12" spans="1:34" s="27" customFormat="1" ht="18" customHeight="1" x14ac:dyDescent="0.2">
      <c r="A12" s="42"/>
      <c r="B12" s="39" t="s">
        <v>43</v>
      </c>
      <c r="C12" s="33">
        <v>0</v>
      </c>
      <c r="D12" s="33">
        <v>0</v>
      </c>
      <c r="E12" s="33">
        <v>1</v>
      </c>
      <c r="F12" s="33">
        <v>294069</v>
      </c>
      <c r="G12" s="33">
        <v>12</v>
      </c>
      <c r="H12" s="33">
        <v>1939119</v>
      </c>
      <c r="I12" s="33">
        <v>10</v>
      </c>
      <c r="J12" s="33">
        <v>3039235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3</v>
      </c>
      <c r="AD12" s="33">
        <v>114951</v>
      </c>
      <c r="AE12" s="33">
        <v>0</v>
      </c>
      <c r="AF12" s="33">
        <v>0</v>
      </c>
      <c r="AG12" s="33">
        <v>26</v>
      </c>
      <c r="AH12" s="33">
        <v>5387374</v>
      </c>
    </row>
    <row r="13" spans="1:34" s="27" customFormat="1" ht="18" customHeight="1" x14ac:dyDescent="0.2">
      <c r="A13" s="42"/>
      <c r="B13" s="39" t="s">
        <v>108</v>
      </c>
      <c r="C13" s="33">
        <v>0</v>
      </c>
      <c r="D13" s="33">
        <v>0</v>
      </c>
      <c r="E13" s="33">
        <v>0</v>
      </c>
      <c r="F13" s="33">
        <v>0</v>
      </c>
      <c r="G13" s="33">
        <v>2</v>
      </c>
      <c r="H13" s="33">
        <v>10810187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2</v>
      </c>
      <c r="AH13" s="33">
        <v>10810187</v>
      </c>
    </row>
    <row r="14" spans="1:34" s="27" customFormat="1" ht="18" customHeight="1" x14ac:dyDescent="0.2">
      <c r="A14" s="42"/>
      <c r="B14" s="39" t="s">
        <v>44</v>
      </c>
      <c r="C14" s="33">
        <v>0</v>
      </c>
      <c r="D14" s="33">
        <v>0</v>
      </c>
      <c r="E14" s="33">
        <v>0</v>
      </c>
      <c r="F14" s="33">
        <v>0</v>
      </c>
      <c r="G14" s="33">
        <v>1</v>
      </c>
      <c r="H14" s="33">
        <v>344418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1</v>
      </c>
      <c r="AH14" s="33">
        <v>344418</v>
      </c>
    </row>
    <row r="15" spans="1:34" s="27" customFormat="1" ht="18" customHeight="1" x14ac:dyDescent="0.2">
      <c r="A15" s="42"/>
      <c r="B15" s="39" t="s">
        <v>86</v>
      </c>
      <c r="C15" s="33">
        <v>0</v>
      </c>
      <c r="D15" s="33">
        <v>0</v>
      </c>
      <c r="E15" s="33">
        <v>0</v>
      </c>
      <c r="F15" s="33">
        <v>0</v>
      </c>
      <c r="G15" s="33">
        <v>4</v>
      </c>
      <c r="H15" s="33">
        <v>289967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4</v>
      </c>
      <c r="AH15" s="33">
        <v>289967</v>
      </c>
    </row>
    <row r="16" spans="1:34" s="27" customFormat="1" ht="18" customHeight="1" x14ac:dyDescent="0.2">
      <c r="A16" s="42"/>
      <c r="B16" s="39" t="s">
        <v>109</v>
      </c>
      <c r="C16" s="33">
        <v>0</v>
      </c>
      <c r="D16" s="33">
        <v>0</v>
      </c>
      <c r="E16" s="33">
        <v>0</v>
      </c>
      <c r="F16" s="33">
        <v>0</v>
      </c>
      <c r="G16" s="33">
        <v>1</v>
      </c>
      <c r="H16" s="33">
        <v>120000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1</v>
      </c>
      <c r="AH16" s="33">
        <v>120000</v>
      </c>
    </row>
    <row r="17" spans="1:34" s="27" customFormat="1" ht="18" customHeight="1" x14ac:dyDescent="0.2">
      <c r="A17" s="42"/>
      <c r="B17" s="39" t="s">
        <v>18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3</v>
      </c>
      <c r="J17" s="33">
        <v>128922</v>
      </c>
      <c r="K17" s="33">
        <v>2</v>
      </c>
      <c r="L17" s="33">
        <v>1829114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5</v>
      </c>
      <c r="AH17" s="33">
        <v>1958036</v>
      </c>
    </row>
    <row r="18" spans="1:34" s="27" customFormat="1" ht="18" customHeight="1" thickBot="1" x14ac:dyDescent="0.25">
      <c r="A18" s="43" t="s">
        <v>40</v>
      </c>
      <c r="B18" s="40" t="s">
        <v>28</v>
      </c>
      <c r="C18" s="29">
        <f t="shared" ref="C18:AH18" si="0">SUM(C6:C17)</f>
        <v>1</v>
      </c>
      <c r="D18" s="29">
        <f t="shared" si="0"/>
        <v>40000</v>
      </c>
      <c r="E18" s="29">
        <f t="shared" si="0"/>
        <v>3</v>
      </c>
      <c r="F18" s="29">
        <f t="shared" si="0"/>
        <v>721104</v>
      </c>
      <c r="G18" s="29">
        <f t="shared" si="0"/>
        <v>37</v>
      </c>
      <c r="H18" s="29">
        <f t="shared" si="0"/>
        <v>17282847</v>
      </c>
      <c r="I18" s="29">
        <f t="shared" si="0"/>
        <v>20</v>
      </c>
      <c r="J18" s="29">
        <f t="shared" si="0"/>
        <v>3815077</v>
      </c>
      <c r="K18" s="29">
        <f t="shared" si="0"/>
        <v>4</v>
      </c>
      <c r="L18" s="29">
        <f t="shared" si="0"/>
        <v>1951832</v>
      </c>
      <c r="M18" s="29">
        <f t="shared" si="0"/>
        <v>0</v>
      </c>
      <c r="N18" s="29">
        <f t="shared" si="0"/>
        <v>0</v>
      </c>
      <c r="O18" s="29">
        <f t="shared" si="0"/>
        <v>2</v>
      </c>
      <c r="P18" s="29">
        <f t="shared" si="0"/>
        <v>484377</v>
      </c>
      <c r="Q18" s="29">
        <f t="shared" si="0"/>
        <v>0</v>
      </c>
      <c r="R18" s="29">
        <f t="shared" si="0"/>
        <v>0</v>
      </c>
      <c r="S18" s="29">
        <f t="shared" si="0"/>
        <v>0</v>
      </c>
      <c r="T18" s="29">
        <f t="shared" si="0"/>
        <v>0</v>
      </c>
      <c r="U18" s="29">
        <f t="shared" si="0"/>
        <v>0</v>
      </c>
      <c r="V18" s="29">
        <f t="shared" si="0"/>
        <v>0</v>
      </c>
      <c r="W18" s="29">
        <f t="shared" si="0"/>
        <v>0</v>
      </c>
      <c r="X18" s="29">
        <f t="shared" si="0"/>
        <v>0</v>
      </c>
      <c r="Y18" s="29">
        <f t="shared" si="0"/>
        <v>5</v>
      </c>
      <c r="Z18" s="29">
        <f t="shared" si="0"/>
        <v>370156</v>
      </c>
      <c r="AA18" s="29">
        <f t="shared" si="0"/>
        <v>0</v>
      </c>
      <c r="AB18" s="29">
        <f t="shared" si="0"/>
        <v>0</v>
      </c>
      <c r="AC18" s="29">
        <f t="shared" si="0"/>
        <v>3</v>
      </c>
      <c r="AD18" s="29">
        <f t="shared" si="0"/>
        <v>114951</v>
      </c>
      <c r="AE18" s="29">
        <f t="shared" si="0"/>
        <v>2</v>
      </c>
      <c r="AF18" s="29">
        <f t="shared" si="0"/>
        <v>52316</v>
      </c>
      <c r="AG18" s="29">
        <f t="shared" si="0"/>
        <v>77</v>
      </c>
      <c r="AH18" s="29">
        <f t="shared" si="0"/>
        <v>24832660</v>
      </c>
    </row>
    <row r="19" spans="1:34" s="27" customFormat="1" ht="18" customHeight="1" x14ac:dyDescent="0.2">
      <c r="A19" s="42" t="s">
        <v>14</v>
      </c>
      <c r="B19" s="44" t="s">
        <v>110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1:34" s="27" customFormat="1" ht="18" customHeight="1" x14ac:dyDescent="0.2">
      <c r="A20" s="42"/>
      <c r="B20" s="39" t="s">
        <v>1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1</v>
      </c>
      <c r="L20" s="33">
        <v>245350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1</v>
      </c>
      <c r="AH20" s="33">
        <v>245350</v>
      </c>
    </row>
    <row r="21" spans="1:34" s="27" customFormat="1" ht="18" customHeight="1" x14ac:dyDescent="0.2">
      <c r="A21" s="42"/>
      <c r="B21" s="39" t="s">
        <v>2</v>
      </c>
      <c r="C21" s="33">
        <v>1</v>
      </c>
      <c r="D21" s="33">
        <v>29908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1</v>
      </c>
      <c r="L21" s="33">
        <v>400000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1</v>
      </c>
      <c r="V21" s="33">
        <v>14000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3</v>
      </c>
      <c r="AH21" s="33">
        <v>443908</v>
      </c>
    </row>
    <row r="22" spans="1:34" s="27" customFormat="1" ht="18" customHeight="1" x14ac:dyDescent="0.2">
      <c r="A22" s="42"/>
      <c r="B22" s="39" t="s">
        <v>84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7</v>
      </c>
      <c r="Z22" s="33">
        <v>791568</v>
      </c>
      <c r="AA22" s="33">
        <v>0</v>
      </c>
      <c r="AB22" s="33">
        <v>0</v>
      </c>
      <c r="AC22" s="33">
        <v>1</v>
      </c>
      <c r="AD22" s="33">
        <v>399168</v>
      </c>
      <c r="AE22" s="33">
        <v>0</v>
      </c>
      <c r="AF22" s="33">
        <v>0</v>
      </c>
      <c r="AG22" s="33">
        <v>8</v>
      </c>
      <c r="AH22" s="33">
        <v>1190736</v>
      </c>
    </row>
    <row r="23" spans="1:34" s="27" customFormat="1" ht="18" customHeight="1" x14ac:dyDescent="0.2">
      <c r="A23" s="42"/>
      <c r="B23" s="39" t="s">
        <v>31</v>
      </c>
      <c r="C23" s="33">
        <v>3</v>
      </c>
      <c r="D23" s="33">
        <v>452341</v>
      </c>
      <c r="E23" s="33">
        <v>1</v>
      </c>
      <c r="F23" s="33">
        <v>406927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4</v>
      </c>
      <c r="AH23" s="33">
        <v>859268</v>
      </c>
    </row>
    <row r="24" spans="1:34" s="27" customFormat="1" ht="18" customHeight="1" x14ac:dyDescent="0.2">
      <c r="A24" s="42"/>
      <c r="B24" s="39" t="s">
        <v>111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1</v>
      </c>
      <c r="AF24" s="33">
        <v>149208</v>
      </c>
      <c r="AG24" s="33">
        <v>1</v>
      </c>
      <c r="AH24" s="33">
        <v>149208</v>
      </c>
    </row>
    <row r="25" spans="1:34" s="27" customFormat="1" ht="18" customHeight="1" thickBot="1" x14ac:dyDescent="0.25">
      <c r="A25" s="43" t="s">
        <v>21</v>
      </c>
      <c r="B25" s="40" t="s">
        <v>28</v>
      </c>
      <c r="C25" s="29">
        <f t="shared" ref="C25:AH25" si="1">SUM(C19:C24)</f>
        <v>4</v>
      </c>
      <c r="D25" s="29">
        <f t="shared" si="1"/>
        <v>482249</v>
      </c>
      <c r="E25" s="29">
        <f t="shared" si="1"/>
        <v>1</v>
      </c>
      <c r="F25" s="29">
        <f t="shared" si="1"/>
        <v>406927</v>
      </c>
      <c r="G25" s="29">
        <f t="shared" si="1"/>
        <v>0</v>
      </c>
      <c r="H25" s="29">
        <f t="shared" si="1"/>
        <v>0</v>
      </c>
      <c r="I25" s="29">
        <f t="shared" si="1"/>
        <v>0</v>
      </c>
      <c r="J25" s="29">
        <f t="shared" si="1"/>
        <v>0</v>
      </c>
      <c r="K25" s="29">
        <f t="shared" si="1"/>
        <v>2</v>
      </c>
      <c r="L25" s="29">
        <f t="shared" si="1"/>
        <v>645350</v>
      </c>
      <c r="M25" s="29">
        <f t="shared" si="1"/>
        <v>0</v>
      </c>
      <c r="N25" s="29">
        <f t="shared" si="1"/>
        <v>0</v>
      </c>
      <c r="O25" s="29">
        <f t="shared" si="1"/>
        <v>0</v>
      </c>
      <c r="P25" s="29">
        <f t="shared" si="1"/>
        <v>0</v>
      </c>
      <c r="Q25" s="29">
        <f t="shared" si="1"/>
        <v>0</v>
      </c>
      <c r="R25" s="29">
        <f t="shared" si="1"/>
        <v>0</v>
      </c>
      <c r="S25" s="29">
        <f t="shared" si="1"/>
        <v>0</v>
      </c>
      <c r="T25" s="29">
        <f t="shared" si="1"/>
        <v>0</v>
      </c>
      <c r="U25" s="29">
        <f t="shared" si="1"/>
        <v>1</v>
      </c>
      <c r="V25" s="29">
        <f t="shared" si="1"/>
        <v>14000</v>
      </c>
      <c r="W25" s="29">
        <f t="shared" si="1"/>
        <v>0</v>
      </c>
      <c r="X25" s="29">
        <f t="shared" si="1"/>
        <v>0</v>
      </c>
      <c r="Y25" s="29">
        <f t="shared" si="1"/>
        <v>7</v>
      </c>
      <c r="Z25" s="29">
        <f t="shared" si="1"/>
        <v>791568</v>
      </c>
      <c r="AA25" s="29">
        <f t="shared" si="1"/>
        <v>0</v>
      </c>
      <c r="AB25" s="29">
        <f t="shared" si="1"/>
        <v>0</v>
      </c>
      <c r="AC25" s="29">
        <f t="shared" si="1"/>
        <v>1</v>
      </c>
      <c r="AD25" s="29">
        <f t="shared" si="1"/>
        <v>399168</v>
      </c>
      <c r="AE25" s="29">
        <f t="shared" si="1"/>
        <v>1</v>
      </c>
      <c r="AF25" s="29">
        <f t="shared" si="1"/>
        <v>149208</v>
      </c>
      <c r="AG25" s="29">
        <f t="shared" si="1"/>
        <v>17</v>
      </c>
      <c r="AH25" s="29">
        <f t="shared" si="1"/>
        <v>2888470</v>
      </c>
    </row>
    <row r="26" spans="1:34" s="27" customFormat="1" ht="18" customHeight="1" x14ac:dyDescent="0.2">
      <c r="A26" s="72" t="s">
        <v>15</v>
      </c>
      <c r="B26" s="44" t="s">
        <v>93</v>
      </c>
      <c r="C26" s="34">
        <v>1</v>
      </c>
      <c r="D26" s="34">
        <v>20841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1</v>
      </c>
      <c r="AH26" s="34">
        <v>20841</v>
      </c>
    </row>
    <row r="27" spans="1:34" s="27" customFormat="1" ht="18" customHeight="1" x14ac:dyDescent="0.2">
      <c r="A27" s="72"/>
      <c r="B27" s="39" t="s">
        <v>45</v>
      </c>
      <c r="C27" s="33">
        <v>0</v>
      </c>
      <c r="D27" s="33">
        <v>0</v>
      </c>
      <c r="E27" s="33">
        <v>2</v>
      </c>
      <c r="F27" s="33">
        <v>92027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2</v>
      </c>
      <c r="AH27" s="33">
        <v>92027</v>
      </c>
    </row>
    <row r="28" spans="1:34" s="27" customFormat="1" ht="18" customHeight="1" x14ac:dyDescent="0.2">
      <c r="A28" s="42"/>
      <c r="B28" s="39" t="s">
        <v>12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1</v>
      </c>
      <c r="L28" s="33">
        <v>244409</v>
      </c>
      <c r="M28" s="33">
        <v>0</v>
      </c>
      <c r="N28" s="33">
        <v>0</v>
      </c>
      <c r="O28" s="33">
        <v>2</v>
      </c>
      <c r="P28" s="33">
        <v>496677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3</v>
      </c>
      <c r="AH28" s="33">
        <v>741086</v>
      </c>
    </row>
    <row r="29" spans="1:34" s="27" customFormat="1" ht="18" customHeight="1" x14ac:dyDescent="0.2">
      <c r="A29" s="42"/>
      <c r="B29" s="39" t="s">
        <v>81</v>
      </c>
      <c r="C29" s="33">
        <v>0</v>
      </c>
      <c r="D29" s="33">
        <v>0</v>
      </c>
      <c r="E29" s="33">
        <v>1</v>
      </c>
      <c r="F29" s="33">
        <v>3620497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1</v>
      </c>
      <c r="AH29" s="33">
        <v>3620497</v>
      </c>
    </row>
    <row r="30" spans="1:34" s="27" customFormat="1" ht="18" customHeight="1" thickBot="1" x14ac:dyDescent="0.25">
      <c r="A30" s="43" t="s">
        <v>23</v>
      </c>
      <c r="B30" s="40" t="s">
        <v>28</v>
      </c>
      <c r="C30" s="29">
        <f>SUM(C26:C29)</f>
        <v>1</v>
      </c>
      <c r="D30" s="29">
        <f t="shared" ref="D30:AH30" si="2">SUM(D26:D29)</f>
        <v>20841</v>
      </c>
      <c r="E30" s="29">
        <f t="shared" si="2"/>
        <v>3</v>
      </c>
      <c r="F30" s="29">
        <f t="shared" si="2"/>
        <v>3712524</v>
      </c>
      <c r="G30" s="29">
        <f t="shared" si="2"/>
        <v>0</v>
      </c>
      <c r="H30" s="29">
        <f t="shared" si="2"/>
        <v>0</v>
      </c>
      <c r="I30" s="29">
        <f t="shared" si="2"/>
        <v>0</v>
      </c>
      <c r="J30" s="29">
        <f t="shared" si="2"/>
        <v>0</v>
      </c>
      <c r="K30" s="29">
        <f t="shared" si="2"/>
        <v>1</v>
      </c>
      <c r="L30" s="29">
        <f t="shared" si="2"/>
        <v>244409</v>
      </c>
      <c r="M30" s="29">
        <f t="shared" si="2"/>
        <v>0</v>
      </c>
      <c r="N30" s="29">
        <f t="shared" si="2"/>
        <v>0</v>
      </c>
      <c r="O30" s="29">
        <f t="shared" si="2"/>
        <v>2</v>
      </c>
      <c r="P30" s="29">
        <f t="shared" si="2"/>
        <v>496677</v>
      </c>
      <c r="Q30" s="29">
        <f t="shared" si="2"/>
        <v>0</v>
      </c>
      <c r="R30" s="29">
        <f t="shared" si="2"/>
        <v>0</v>
      </c>
      <c r="S30" s="29">
        <f t="shared" si="2"/>
        <v>0</v>
      </c>
      <c r="T30" s="29">
        <f t="shared" si="2"/>
        <v>0</v>
      </c>
      <c r="U30" s="29">
        <f t="shared" si="2"/>
        <v>0</v>
      </c>
      <c r="V30" s="29">
        <f t="shared" si="2"/>
        <v>0</v>
      </c>
      <c r="W30" s="29">
        <f t="shared" si="2"/>
        <v>0</v>
      </c>
      <c r="X30" s="29">
        <f t="shared" si="2"/>
        <v>0</v>
      </c>
      <c r="Y30" s="29">
        <f t="shared" si="2"/>
        <v>0</v>
      </c>
      <c r="Z30" s="29">
        <f t="shared" si="2"/>
        <v>0</v>
      </c>
      <c r="AA30" s="29">
        <f t="shared" si="2"/>
        <v>0</v>
      </c>
      <c r="AB30" s="29">
        <f t="shared" si="2"/>
        <v>0</v>
      </c>
      <c r="AC30" s="29">
        <f t="shared" si="2"/>
        <v>0</v>
      </c>
      <c r="AD30" s="29">
        <f t="shared" si="2"/>
        <v>0</v>
      </c>
      <c r="AE30" s="29">
        <f t="shared" si="2"/>
        <v>0</v>
      </c>
      <c r="AF30" s="29">
        <f t="shared" si="2"/>
        <v>0</v>
      </c>
      <c r="AG30" s="29">
        <f t="shared" si="2"/>
        <v>7</v>
      </c>
      <c r="AH30" s="29">
        <f t="shared" si="2"/>
        <v>4474451</v>
      </c>
    </row>
    <row r="31" spans="1:34" s="27" customFormat="1" ht="18" customHeight="1" x14ac:dyDescent="0.2">
      <c r="A31" s="72" t="s">
        <v>17</v>
      </c>
      <c r="B31" s="44" t="s">
        <v>46</v>
      </c>
      <c r="C31" s="34">
        <v>0</v>
      </c>
      <c r="D31" s="34">
        <v>0</v>
      </c>
      <c r="E31" s="34">
        <v>0</v>
      </c>
      <c r="F31" s="34">
        <v>0</v>
      </c>
      <c r="G31" s="54">
        <v>0</v>
      </c>
      <c r="H31" s="34">
        <v>0</v>
      </c>
      <c r="I31" s="54">
        <v>0</v>
      </c>
      <c r="J31" s="34">
        <v>0</v>
      </c>
      <c r="K31" s="34">
        <v>0</v>
      </c>
      <c r="L31" s="34">
        <v>0</v>
      </c>
      <c r="M31" s="54">
        <v>0</v>
      </c>
      <c r="N31" s="34">
        <v>0</v>
      </c>
      <c r="O31" s="54">
        <v>0</v>
      </c>
      <c r="P31" s="34">
        <v>0</v>
      </c>
      <c r="Q31" s="54">
        <v>0</v>
      </c>
      <c r="R31" s="34">
        <v>0</v>
      </c>
      <c r="S31" s="54">
        <v>0</v>
      </c>
      <c r="T31" s="34">
        <v>0</v>
      </c>
      <c r="U31" s="54">
        <v>0</v>
      </c>
      <c r="V31" s="34">
        <v>0</v>
      </c>
      <c r="W31" s="54">
        <v>2</v>
      </c>
      <c r="X31" s="34">
        <v>1015000</v>
      </c>
      <c r="Y31" s="54">
        <v>0</v>
      </c>
      <c r="Z31" s="34">
        <v>0</v>
      </c>
      <c r="AA31" s="54">
        <v>0</v>
      </c>
      <c r="AB31" s="34">
        <v>0</v>
      </c>
      <c r="AC31" s="54">
        <v>0</v>
      </c>
      <c r="AD31" s="34">
        <v>0</v>
      </c>
      <c r="AE31" s="54">
        <v>0</v>
      </c>
      <c r="AF31" s="34">
        <v>0</v>
      </c>
      <c r="AG31" s="34">
        <v>2</v>
      </c>
      <c r="AH31" s="34">
        <v>1015000</v>
      </c>
    </row>
    <row r="32" spans="1:34" s="27" customFormat="1" ht="18" customHeight="1" x14ac:dyDescent="0.2">
      <c r="A32" s="72"/>
      <c r="B32" s="39" t="s">
        <v>34</v>
      </c>
      <c r="C32" s="33">
        <v>0</v>
      </c>
      <c r="D32" s="33">
        <v>0</v>
      </c>
      <c r="E32" s="33">
        <v>0</v>
      </c>
      <c r="F32" s="33">
        <v>0</v>
      </c>
      <c r="G32" s="55">
        <v>0</v>
      </c>
      <c r="H32" s="33">
        <v>0</v>
      </c>
      <c r="I32" s="55">
        <v>0</v>
      </c>
      <c r="J32" s="33">
        <v>0</v>
      </c>
      <c r="K32" s="33">
        <v>3</v>
      </c>
      <c r="L32" s="33">
        <v>356010</v>
      </c>
      <c r="M32" s="55">
        <v>0</v>
      </c>
      <c r="N32" s="33">
        <v>0</v>
      </c>
      <c r="O32" s="55">
        <v>0</v>
      </c>
      <c r="P32" s="33">
        <v>0</v>
      </c>
      <c r="Q32" s="55">
        <v>0</v>
      </c>
      <c r="R32" s="33">
        <v>0</v>
      </c>
      <c r="S32" s="55">
        <v>0</v>
      </c>
      <c r="T32" s="33">
        <v>0</v>
      </c>
      <c r="U32" s="55">
        <v>0</v>
      </c>
      <c r="V32" s="33">
        <v>0</v>
      </c>
      <c r="W32" s="55">
        <v>0</v>
      </c>
      <c r="X32" s="33">
        <v>0</v>
      </c>
      <c r="Y32" s="55">
        <v>2</v>
      </c>
      <c r="Z32" s="33">
        <v>609773</v>
      </c>
      <c r="AA32" s="55">
        <v>0</v>
      </c>
      <c r="AB32" s="33">
        <v>0</v>
      </c>
      <c r="AC32" s="55">
        <v>0</v>
      </c>
      <c r="AD32" s="33">
        <v>0</v>
      </c>
      <c r="AE32" s="55">
        <v>0</v>
      </c>
      <c r="AF32" s="33">
        <v>0</v>
      </c>
      <c r="AG32" s="33">
        <v>5</v>
      </c>
      <c r="AH32" s="33">
        <v>965783</v>
      </c>
    </row>
    <row r="33" spans="1:34" s="27" customFormat="1" ht="18" customHeight="1" x14ac:dyDescent="0.2">
      <c r="A33" s="42"/>
      <c r="B33" s="39" t="s">
        <v>20</v>
      </c>
      <c r="C33" s="33">
        <v>1</v>
      </c>
      <c r="D33" s="33">
        <v>124031</v>
      </c>
      <c r="E33" s="33">
        <v>0</v>
      </c>
      <c r="F33" s="33">
        <v>0</v>
      </c>
      <c r="G33" s="55">
        <v>0</v>
      </c>
      <c r="H33" s="33">
        <v>0</v>
      </c>
      <c r="I33" s="55">
        <v>0</v>
      </c>
      <c r="J33" s="33">
        <v>0</v>
      </c>
      <c r="K33" s="33">
        <v>0</v>
      </c>
      <c r="L33" s="33">
        <v>0</v>
      </c>
      <c r="M33" s="55">
        <v>11</v>
      </c>
      <c r="N33" s="33">
        <v>2440751</v>
      </c>
      <c r="O33" s="55">
        <v>0</v>
      </c>
      <c r="P33" s="33">
        <v>0</v>
      </c>
      <c r="Q33" s="55">
        <v>0</v>
      </c>
      <c r="R33" s="33">
        <v>0</v>
      </c>
      <c r="S33" s="55">
        <v>0</v>
      </c>
      <c r="T33" s="33">
        <v>0</v>
      </c>
      <c r="U33" s="55">
        <v>0</v>
      </c>
      <c r="V33" s="33">
        <v>0</v>
      </c>
      <c r="W33" s="55">
        <v>0</v>
      </c>
      <c r="X33" s="33">
        <v>0</v>
      </c>
      <c r="Y33" s="55">
        <v>0</v>
      </c>
      <c r="Z33" s="33">
        <v>0</v>
      </c>
      <c r="AA33" s="55">
        <v>0</v>
      </c>
      <c r="AB33" s="33">
        <v>0</v>
      </c>
      <c r="AC33" s="55">
        <v>0</v>
      </c>
      <c r="AD33" s="33">
        <v>0</v>
      </c>
      <c r="AE33" s="55">
        <v>0</v>
      </c>
      <c r="AF33" s="33">
        <v>0</v>
      </c>
      <c r="AG33" s="33">
        <v>12</v>
      </c>
      <c r="AH33" s="33">
        <v>2564782</v>
      </c>
    </row>
    <row r="34" spans="1:34" s="27" customFormat="1" ht="18" customHeight="1" x14ac:dyDescent="0.2">
      <c r="A34" s="42"/>
      <c r="B34" s="39" t="s">
        <v>47</v>
      </c>
      <c r="C34" s="33">
        <v>2</v>
      </c>
      <c r="D34" s="33">
        <v>431167</v>
      </c>
      <c r="E34" s="33">
        <v>0</v>
      </c>
      <c r="F34" s="33">
        <v>0</v>
      </c>
      <c r="G34" s="55">
        <v>0</v>
      </c>
      <c r="H34" s="33">
        <v>0</v>
      </c>
      <c r="I34" s="55">
        <v>0</v>
      </c>
      <c r="J34" s="33">
        <v>0</v>
      </c>
      <c r="K34" s="33">
        <v>2</v>
      </c>
      <c r="L34" s="33">
        <v>1051979</v>
      </c>
      <c r="M34" s="55">
        <v>0</v>
      </c>
      <c r="N34" s="33">
        <v>0</v>
      </c>
      <c r="O34" s="55">
        <v>0</v>
      </c>
      <c r="P34" s="33">
        <v>0</v>
      </c>
      <c r="Q34" s="55">
        <v>0</v>
      </c>
      <c r="R34" s="33">
        <v>0</v>
      </c>
      <c r="S34" s="55">
        <v>0</v>
      </c>
      <c r="T34" s="33">
        <v>0</v>
      </c>
      <c r="U34" s="55">
        <v>0</v>
      </c>
      <c r="V34" s="33">
        <v>0</v>
      </c>
      <c r="W34" s="55">
        <v>0</v>
      </c>
      <c r="X34" s="33">
        <v>0</v>
      </c>
      <c r="Y34" s="55">
        <v>0</v>
      </c>
      <c r="Z34" s="33">
        <v>0</v>
      </c>
      <c r="AA34" s="55">
        <v>0</v>
      </c>
      <c r="AB34" s="33">
        <v>0</v>
      </c>
      <c r="AC34" s="55">
        <v>0</v>
      </c>
      <c r="AD34" s="33">
        <v>0</v>
      </c>
      <c r="AE34" s="55">
        <v>0</v>
      </c>
      <c r="AF34" s="33">
        <v>0</v>
      </c>
      <c r="AG34" s="33">
        <v>4</v>
      </c>
      <c r="AH34" s="33">
        <v>1483146</v>
      </c>
    </row>
    <row r="35" spans="1:34" s="27" customFormat="1" ht="18" customHeight="1" x14ac:dyDescent="0.2">
      <c r="A35" s="42"/>
      <c r="B35" s="39" t="s">
        <v>80</v>
      </c>
      <c r="C35" s="33">
        <v>0</v>
      </c>
      <c r="D35" s="33">
        <v>0</v>
      </c>
      <c r="E35" s="33">
        <v>0</v>
      </c>
      <c r="F35" s="33">
        <v>0</v>
      </c>
      <c r="G35" s="55">
        <v>0</v>
      </c>
      <c r="H35" s="33">
        <v>0</v>
      </c>
      <c r="I35" s="55">
        <v>0</v>
      </c>
      <c r="J35" s="33">
        <v>0</v>
      </c>
      <c r="K35" s="33">
        <v>2</v>
      </c>
      <c r="L35" s="33">
        <v>612088</v>
      </c>
      <c r="M35" s="55">
        <v>0</v>
      </c>
      <c r="N35" s="33">
        <v>0</v>
      </c>
      <c r="O35" s="55">
        <v>0</v>
      </c>
      <c r="P35" s="33">
        <v>0</v>
      </c>
      <c r="Q35" s="55">
        <v>5</v>
      </c>
      <c r="R35" s="33">
        <v>557421</v>
      </c>
      <c r="S35" s="55">
        <v>0</v>
      </c>
      <c r="T35" s="33">
        <v>0</v>
      </c>
      <c r="U35" s="55">
        <v>1</v>
      </c>
      <c r="V35" s="33">
        <v>180000</v>
      </c>
      <c r="W35" s="55">
        <v>0</v>
      </c>
      <c r="X35" s="33">
        <v>0</v>
      </c>
      <c r="Y35" s="55">
        <v>0</v>
      </c>
      <c r="Z35" s="33">
        <v>0</v>
      </c>
      <c r="AA35" s="55">
        <v>0</v>
      </c>
      <c r="AB35" s="33">
        <v>0</v>
      </c>
      <c r="AC35" s="55">
        <v>1</v>
      </c>
      <c r="AD35" s="33">
        <v>30982</v>
      </c>
      <c r="AE35" s="55">
        <v>1</v>
      </c>
      <c r="AF35" s="33">
        <v>430000</v>
      </c>
      <c r="AG35" s="33">
        <v>10</v>
      </c>
      <c r="AH35" s="33">
        <v>1810491</v>
      </c>
    </row>
    <row r="36" spans="1:34" s="27" customFormat="1" ht="18" customHeight="1" x14ac:dyDescent="0.2">
      <c r="A36" s="42"/>
      <c r="B36" s="39" t="s">
        <v>13</v>
      </c>
      <c r="C36" s="33">
        <v>2</v>
      </c>
      <c r="D36" s="33">
        <v>364461</v>
      </c>
      <c r="E36" s="33">
        <v>0</v>
      </c>
      <c r="F36" s="33">
        <v>0</v>
      </c>
      <c r="G36" s="55">
        <v>0</v>
      </c>
      <c r="H36" s="33">
        <v>0</v>
      </c>
      <c r="I36" s="55">
        <v>0</v>
      </c>
      <c r="J36" s="33">
        <v>0</v>
      </c>
      <c r="K36" s="33">
        <v>2</v>
      </c>
      <c r="L36" s="33">
        <v>123042</v>
      </c>
      <c r="M36" s="55">
        <v>0</v>
      </c>
      <c r="N36" s="33">
        <v>0</v>
      </c>
      <c r="O36" s="55">
        <v>0</v>
      </c>
      <c r="P36" s="33">
        <v>0</v>
      </c>
      <c r="Q36" s="55">
        <v>0</v>
      </c>
      <c r="R36" s="33">
        <v>0</v>
      </c>
      <c r="S36" s="55">
        <v>0</v>
      </c>
      <c r="T36" s="33">
        <v>0</v>
      </c>
      <c r="U36" s="55">
        <v>0</v>
      </c>
      <c r="V36" s="33">
        <v>0</v>
      </c>
      <c r="W36" s="55">
        <v>0</v>
      </c>
      <c r="X36" s="33">
        <v>0</v>
      </c>
      <c r="Y36" s="55">
        <v>0</v>
      </c>
      <c r="Z36" s="33">
        <v>0</v>
      </c>
      <c r="AA36" s="55">
        <v>0</v>
      </c>
      <c r="AB36" s="33">
        <v>0</v>
      </c>
      <c r="AC36" s="55">
        <v>0</v>
      </c>
      <c r="AD36" s="33">
        <v>0</v>
      </c>
      <c r="AE36" s="55">
        <v>0</v>
      </c>
      <c r="AF36" s="33">
        <v>0</v>
      </c>
      <c r="AG36" s="33">
        <v>4</v>
      </c>
      <c r="AH36" s="33">
        <v>487503</v>
      </c>
    </row>
    <row r="37" spans="1:34" s="27" customFormat="1" ht="18" customHeight="1" x14ac:dyDescent="0.2">
      <c r="A37" s="42"/>
      <c r="B37" s="39" t="s">
        <v>35</v>
      </c>
      <c r="C37" s="33">
        <v>1</v>
      </c>
      <c r="D37" s="33">
        <v>38360</v>
      </c>
      <c r="E37" s="33">
        <v>0</v>
      </c>
      <c r="F37" s="33">
        <v>0</v>
      </c>
      <c r="G37" s="55">
        <v>1</v>
      </c>
      <c r="H37" s="33">
        <v>107719</v>
      </c>
      <c r="I37" s="55">
        <v>0</v>
      </c>
      <c r="J37" s="33">
        <v>0</v>
      </c>
      <c r="K37" s="33">
        <v>5</v>
      </c>
      <c r="L37" s="33">
        <v>927520</v>
      </c>
      <c r="M37" s="55">
        <v>0</v>
      </c>
      <c r="N37" s="33">
        <v>0</v>
      </c>
      <c r="O37" s="55">
        <v>0</v>
      </c>
      <c r="P37" s="33">
        <v>0</v>
      </c>
      <c r="Q37" s="55">
        <v>1</v>
      </c>
      <c r="R37" s="33">
        <v>30000</v>
      </c>
      <c r="S37" s="55">
        <v>0</v>
      </c>
      <c r="T37" s="33">
        <v>0</v>
      </c>
      <c r="U37" s="55">
        <v>3</v>
      </c>
      <c r="V37" s="33">
        <v>250475</v>
      </c>
      <c r="W37" s="55">
        <v>0</v>
      </c>
      <c r="X37" s="33">
        <v>0</v>
      </c>
      <c r="Y37" s="55">
        <v>0</v>
      </c>
      <c r="Z37" s="33">
        <v>0</v>
      </c>
      <c r="AA37" s="55">
        <v>0</v>
      </c>
      <c r="AB37" s="33">
        <v>0</v>
      </c>
      <c r="AC37" s="55">
        <v>0</v>
      </c>
      <c r="AD37" s="33">
        <v>0</v>
      </c>
      <c r="AE37" s="55">
        <v>0</v>
      </c>
      <c r="AF37" s="33">
        <v>0</v>
      </c>
      <c r="AG37" s="33">
        <v>11</v>
      </c>
      <c r="AH37" s="33">
        <v>1354074</v>
      </c>
    </row>
    <row r="38" spans="1:34" s="27" customFormat="1" ht="18" customHeight="1" x14ac:dyDescent="0.2">
      <c r="A38" s="42"/>
      <c r="B38" s="39" t="s">
        <v>3</v>
      </c>
      <c r="C38" s="33">
        <v>0</v>
      </c>
      <c r="D38" s="33">
        <v>0</v>
      </c>
      <c r="E38" s="33">
        <v>0</v>
      </c>
      <c r="F38" s="33">
        <v>0</v>
      </c>
      <c r="G38" s="55">
        <v>0</v>
      </c>
      <c r="H38" s="33">
        <v>0</v>
      </c>
      <c r="I38" s="55">
        <v>0</v>
      </c>
      <c r="J38" s="33">
        <v>0</v>
      </c>
      <c r="K38" s="33">
        <v>2</v>
      </c>
      <c r="L38" s="33">
        <v>679040</v>
      </c>
      <c r="M38" s="55">
        <v>0</v>
      </c>
      <c r="N38" s="33">
        <v>0</v>
      </c>
      <c r="O38" s="55">
        <v>0</v>
      </c>
      <c r="P38" s="33">
        <v>0</v>
      </c>
      <c r="Q38" s="55">
        <v>0</v>
      </c>
      <c r="R38" s="33">
        <v>0</v>
      </c>
      <c r="S38" s="55">
        <v>0</v>
      </c>
      <c r="T38" s="33">
        <v>0</v>
      </c>
      <c r="U38" s="55">
        <v>0</v>
      </c>
      <c r="V38" s="33">
        <v>0</v>
      </c>
      <c r="W38" s="55">
        <v>0</v>
      </c>
      <c r="X38" s="33">
        <v>0</v>
      </c>
      <c r="Y38" s="55">
        <v>0</v>
      </c>
      <c r="Z38" s="33">
        <v>0</v>
      </c>
      <c r="AA38" s="55">
        <v>0</v>
      </c>
      <c r="AB38" s="33">
        <v>0</v>
      </c>
      <c r="AC38" s="55">
        <v>0</v>
      </c>
      <c r="AD38" s="33">
        <v>0</v>
      </c>
      <c r="AE38" s="55">
        <v>0</v>
      </c>
      <c r="AF38" s="33">
        <v>0</v>
      </c>
      <c r="AG38" s="33">
        <v>2</v>
      </c>
      <c r="AH38" s="33">
        <v>679040</v>
      </c>
    </row>
    <row r="39" spans="1:34" s="27" customFormat="1" ht="18" customHeight="1" thickBot="1" x14ac:dyDescent="0.25">
      <c r="A39" s="43" t="s">
        <v>22</v>
      </c>
      <c r="B39" s="40" t="s">
        <v>28</v>
      </c>
      <c r="C39" s="29">
        <f t="shared" ref="C39:AH39" si="3">SUM(C31:C38)</f>
        <v>6</v>
      </c>
      <c r="D39" s="29">
        <f t="shared" si="3"/>
        <v>958019</v>
      </c>
      <c r="E39" s="29">
        <f t="shared" si="3"/>
        <v>0</v>
      </c>
      <c r="F39" s="29">
        <f t="shared" si="3"/>
        <v>0</v>
      </c>
      <c r="G39" s="29">
        <f t="shared" si="3"/>
        <v>1</v>
      </c>
      <c r="H39" s="29">
        <f t="shared" si="3"/>
        <v>107719</v>
      </c>
      <c r="I39" s="29">
        <f t="shared" si="3"/>
        <v>0</v>
      </c>
      <c r="J39" s="29">
        <f t="shared" si="3"/>
        <v>0</v>
      </c>
      <c r="K39" s="29">
        <f t="shared" si="3"/>
        <v>16</v>
      </c>
      <c r="L39" s="29">
        <f t="shared" si="3"/>
        <v>3749679</v>
      </c>
      <c r="M39" s="29">
        <f t="shared" si="3"/>
        <v>11</v>
      </c>
      <c r="N39" s="29">
        <f t="shared" si="3"/>
        <v>2440751</v>
      </c>
      <c r="O39" s="29">
        <f t="shared" si="3"/>
        <v>0</v>
      </c>
      <c r="P39" s="29">
        <f t="shared" si="3"/>
        <v>0</v>
      </c>
      <c r="Q39" s="29">
        <f t="shared" si="3"/>
        <v>6</v>
      </c>
      <c r="R39" s="29">
        <f t="shared" si="3"/>
        <v>587421</v>
      </c>
      <c r="S39" s="29">
        <f t="shared" si="3"/>
        <v>0</v>
      </c>
      <c r="T39" s="29">
        <f t="shared" si="3"/>
        <v>0</v>
      </c>
      <c r="U39" s="29">
        <f t="shared" si="3"/>
        <v>4</v>
      </c>
      <c r="V39" s="29">
        <f t="shared" si="3"/>
        <v>430475</v>
      </c>
      <c r="W39" s="29">
        <f t="shared" si="3"/>
        <v>2</v>
      </c>
      <c r="X39" s="29">
        <f t="shared" si="3"/>
        <v>1015000</v>
      </c>
      <c r="Y39" s="29">
        <f t="shared" si="3"/>
        <v>2</v>
      </c>
      <c r="Z39" s="29">
        <f t="shared" si="3"/>
        <v>609773</v>
      </c>
      <c r="AA39" s="29">
        <f t="shared" si="3"/>
        <v>0</v>
      </c>
      <c r="AB39" s="29">
        <f t="shared" si="3"/>
        <v>0</v>
      </c>
      <c r="AC39" s="29">
        <f t="shared" si="3"/>
        <v>1</v>
      </c>
      <c r="AD39" s="29">
        <f t="shared" si="3"/>
        <v>30982</v>
      </c>
      <c r="AE39" s="29">
        <f t="shared" si="3"/>
        <v>1</v>
      </c>
      <c r="AF39" s="29">
        <f t="shared" si="3"/>
        <v>430000</v>
      </c>
      <c r="AG39" s="29">
        <f t="shared" si="3"/>
        <v>50</v>
      </c>
      <c r="AH39" s="29">
        <f t="shared" si="3"/>
        <v>10359819</v>
      </c>
    </row>
    <row r="40" spans="1:34" s="27" customFormat="1" ht="18" customHeight="1" x14ac:dyDescent="0.2">
      <c r="A40" s="42" t="s">
        <v>36</v>
      </c>
      <c r="B40" s="44" t="s">
        <v>112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</v>
      </c>
      <c r="L40" s="34">
        <v>2880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1</v>
      </c>
      <c r="AH40" s="34">
        <v>2880</v>
      </c>
    </row>
    <row r="41" spans="1:34" s="27" customFormat="1" ht="18" customHeight="1" x14ac:dyDescent="0.2">
      <c r="A41" s="42"/>
      <c r="B41" s="39" t="s">
        <v>4</v>
      </c>
      <c r="C41" s="33">
        <v>6</v>
      </c>
      <c r="D41" s="33">
        <v>2475784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6</v>
      </c>
      <c r="AH41" s="33">
        <v>2475784</v>
      </c>
    </row>
    <row r="42" spans="1:34" s="27" customFormat="1" ht="18" customHeight="1" x14ac:dyDescent="0.2">
      <c r="A42" s="42"/>
      <c r="B42" s="39" t="s">
        <v>48</v>
      </c>
      <c r="C42" s="33">
        <v>26</v>
      </c>
      <c r="D42" s="33">
        <v>12743350</v>
      </c>
      <c r="E42" s="33">
        <v>1</v>
      </c>
      <c r="F42" s="33">
        <v>65000</v>
      </c>
      <c r="G42" s="33">
        <v>0</v>
      </c>
      <c r="H42" s="33">
        <v>0</v>
      </c>
      <c r="I42" s="33">
        <v>1</v>
      </c>
      <c r="J42" s="33">
        <v>389991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28</v>
      </c>
      <c r="AH42" s="33">
        <v>13198341</v>
      </c>
    </row>
    <row r="43" spans="1:34" s="27" customFormat="1" ht="18" customHeight="1" x14ac:dyDescent="0.2">
      <c r="A43" s="42"/>
      <c r="B43" s="39" t="s">
        <v>49</v>
      </c>
      <c r="C43" s="33">
        <v>2</v>
      </c>
      <c r="D43" s="33">
        <v>17350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2</v>
      </c>
      <c r="AH43" s="33">
        <v>17350</v>
      </c>
    </row>
    <row r="44" spans="1:34" s="27" customFormat="1" ht="18" customHeight="1" x14ac:dyDescent="0.2">
      <c r="A44" s="42"/>
      <c r="B44" s="39" t="s">
        <v>50</v>
      </c>
      <c r="C44" s="33">
        <v>0</v>
      </c>
      <c r="D44" s="33">
        <v>0</v>
      </c>
      <c r="E44" s="33">
        <v>7</v>
      </c>
      <c r="F44" s="33">
        <v>1737689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7</v>
      </c>
      <c r="AH44" s="33">
        <v>1737689</v>
      </c>
    </row>
    <row r="45" spans="1:34" s="27" customFormat="1" ht="18" customHeight="1" x14ac:dyDescent="0.2">
      <c r="A45" s="42"/>
      <c r="B45" s="39" t="s">
        <v>100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1</v>
      </c>
      <c r="AB45" s="33">
        <v>2997308</v>
      </c>
      <c r="AC45" s="33">
        <v>0</v>
      </c>
      <c r="AD45" s="33">
        <v>0</v>
      </c>
      <c r="AE45" s="33">
        <v>0</v>
      </c>
      <c r="AF45" s="33">
        <v>0</v>
      </c>
      <c r="AG45" s="33">
        <v>1</v>
      </c>
      <c r="AH45" s="33">
        <v>2997308</v>
      </c>
    </row>
    <row r="46" spans="1:34" s="27" customFormat="1" ht="18" customHeight="1" x14ac:dyDescent="0.2">
      <c r="A46" s="42"/>
      <c r="B46" s="39" t="s">
        <v>113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</row>
    <row r="47" spans="1:34" s="27" customFormat="1" ht="18" customHeight="1" x14ac:dyDescent="0.2">
      <c r="A47" s="42"/>
      <c r="B47" s="39" t="s">
        <v>87</v>
      </c>
      <c r="C47" s="33">
        <v>11</v>
      </c>
      <c r="D47" s="33">
        <v>2234444</v>
      </c>
      <c r="E47" s="33">
        <v>4</v>
      </c>
      <c r="F47" s="33">
        <v>851219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1</v>
      </c>
      <c r="N47" s="33">
        <v>20000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2</v>
      </c>
      <c r="AD47" s="33">
        <v>40674</v>
      </c>
      <c r="AE47" s="33">
        <v>0</v>
      </c>
      <c r="AF47" s="33">
        <v>0</v>
      </c>
      <c r="AG47" s="33">
        <v>18</v>
      </c>
      <c r="AH47" s="33">
        <v>3146337</v>
      </c>
    </row>
    <row r="48" spans="1:34" s="27" customFormat="1" ht="18" customHeight="1" x14ac:dyDescent="0.2">
      <c r="A48" s="42"/>
      <c r="B48" s="39" t="s">
        <v>51</v>
      </c>
      <c r="C48" s="33">
        <v>1</v>
      </c>
      <c r="D48" s="33">
        <v>30971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1</v>
      </c>
      <c r="N48" s="33">
        <v>1370591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2</v>
      </c>
      <c r="AH48" s="33">
        <v>1401562</v>
      </c>
    </row>
    <row r="49" spans="1:34" s="27" customFormat="1" ht="18" customHeight="1" x14ac:dyDescent="0.2">
      <c r="A49" s="42"/>
      <c r="B49" s="39" t="s">
        <v>52</v>
      </c>
      <c r="C49" s="33">
        <v>3</v>
      </c>
      <c r="D49" s="33">
        <v>539650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3</v>
      </c>
      <c r="AH49" s="33">
        <v>539650</v>
      </c>
    </row>
    <row r="50" spans="1:34" s="27" customFormat="1" ht="18" customHeight="1" x14ac:dyDescent="0.2">
      <c r="A50" s="42"/>
      <c r="B50" s="39" t="s">
        <v>53</v>
      </c>
      <c r="C50" s="33">
        <v>3</v>
      </c>
      <c r="D50" s="33">
        <v>110698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3</v>
      </c>
      <c r="AH50" s="33">
        <v>110698</v>
      </c>
    </row>
    <row r="51" spans="1:34" s="27" customFormat="1" ht="18" customHeight="1" x14ac:dyDescent="0.2">
      <c r="A51" s="42"/>
      <c r="B51" s="39" t="s">
        <v>54</v>
      </c>
      <c r="C51" s="33">
        <v>6</v>
      </c>
      <c r="D51" s="33">
        <v>3347681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6</v>
      </c>
      <c r="AH51" s="33">
        <v>3347681</v>
      </c>
    </row>
    <row r="52" spans="1:34" s="27" customFormat="1" ht="18" customHeight="1" x14ac:dyDescent="0.2">
      <c r="A52" s="42"/>
      <c r="B52" s="39" t="s">
        <v>55</v>
      </c>
      <c r="C52" s="33">
        <v>2</v>
      </c>
      <c r="D52" s="33">
        <v>698686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2</v>
      </c>
      <c r="N52" s="33">
        <v>490520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4</v>
      </c>
      <c r="AH52" s="33">
        <v>1189206</v>
      </c>
    </row>
    <row r="53" spans="1:34" s="27" customFormat="1" ht="18" customHeight="1" x14ac:dyDescent="0.2">
      <c r="A53" s="42"/>
      <c r="B53" s="39" t="s">
        <v>114</v>
      </c>
      <c r="C53" s="33">
        <v>2</v>
      </c>
      <c r="D53" s="33">
        <v>515679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2</v>
      </c>
      <c r="AH53" s="33">
        <v>515679</v>
      </c>
    </row>
    <row r="54" spans="1:34" s="27" customFormat="1" ht="18" customHeight="1" x14ac:dyDescent="0.2">
      <c r="A54" s="42"/>
      <c r="B54" s="39" t="s">
        <v>101</v>
      </c>
      <c r="C54" s="33">
        <v>1</v>
      </c>
      <c r="D54" s="33">
        <v>21060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1</v>
      </c>
      <c r="AH54" s="33">
        <v>21060</v>
      </c>
    </row>
    <row r="55" spans="1:34" s="27" customFormat="1" ht="18" customHeight="1" x14ac:dyDescent="0.2">
      <c r="A55" s="42"/>
      <c r="B55" s="39" t="s">
        <v>102</v>
      </c>
      <c r="C55" s="33">
        <v>0</v>
      </c>
      <c r="D55" s="33">
        <v>0</v>
      </c>
      <c r="E55" s="33">
        <v>1</v>
      </c>
      <c r="F55" s="33">
        <v>720000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1</v>
      </c>
      <c r="AH55" s="33">
        <v>720000</v>
      </c>
    </row>
    <row r="56" spans="1:34" s="27" customFormat="1" ht="18" customHeight="1" x14ac:dyDescent="0.2">
      <c r="A56" s="42"/>
      <c r="B56" s="39" t="s">
        <v>56</v>
      </c>
      <c r="C56" s="33">
        <v>14</v>
      </c>
      <c r="D56" s="33">
        <v>4073344</v>
      </c>
      <c r="E56" s="33">
        <v>1</v>
      </c>
      <c r="F56" s="33">
        <v>3750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15</v>
      </c>
      <c r="AH56" s="33">
        <v>4077094</v>
      </c>
    </row>
    <row r="57" spans="1:34" s="27" customFormat="1" ht="18" customHeight="1" x14ac:dyDescent="0.2">
      <c r="A57" s="42"/>
      <c r="B57" s="39" t="s">
        <v>57</v>
      </c>
      <c r="C57" s="33">
        <v>16</v>
      </c>
      <c r="D57" s="33">
        <v>3980970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16</v>
      </c>
      <c r="AH57" s="33">
        <v>3980970</v>
      </c>
    </row>
    <row r="58" spans="1:34" s="27" customFormat="1" ht="18" customHeight="1" x14ac:dyDescent="0.2">
      <c r="A58" s="42"/>
      <c r="B58" s="39" t="s">
        <v>30</v>
      </c>
      <c r="C58" s="33">
        <v>13</v>
      </c>
      <c r="D58" s="33">
        <v>1956610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1</v>
      </c>
      <c r="N58" s="33">
        <v>53699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14</v>
      </c>
      <c r="AH58" s="33">
        <v>2010309</v>
      </c>
    </row>
    <row r="59" spans="1:34" s="27" customFormat="1" ht="18" customHeight="1" x14ac:dyDescent="0.2">
      <c r="A59" s="42"/>
      <c r="B59" s="39" t="s">
        <v>94</v>
      </c>
      <c r="C59" s="33">
        <v>1</v>
      </c>
      <c r="D59" s="33">
        <v>390641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1</v>
      </c>
      <c r="AH59" s="33">
        <v>390641</v>
      </c>
    </row>
    <row r="60" spans="1:34" s="27" customFormat="1" ht="18" customHeight="1" x14ac:dyDescent="0.2">
      <c r="A60" s="42"/>
      <c r="B60" s="39" t="s">
        <v>95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</row>
    <row r="61" spans="1:34" s="27" customFormat="1" ht="18" customHeight="1" x14ac:dyDescent="0.2">
      <c r="A61" s="42"/>
      <c r="B61" s="39" t="s">
        <v>96</v>
      </c>
      <c r="C61" s="33">
        <v>2</v>
      </c>
      <c r="D61" s="33">
        <v>450918</v>
      </c>
      <c r="E61" s="33">
        <v>2</v>
      </c>
      <c r="F61" s="33">
        <v>485147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4</v>
      </c>
      <c r="AH61" s="33">
        <v>936065</v>
      </c>
    </row>
    <row r="62" spans="1:34" s="27" customFormat="1" ht="18" customHeight="1" x14ac:dyDescent="0.2">
      <c r="A62" s="42"/>
      <c r="B62" s="39" t="s">
        <v>58</v>
      </c>
      <c r="C62" s="33">
        <v>3</v>
      </c>
      <c r="D62" s="33">
        <v>958806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3</v>
      </c>
      <c r="AH62" s="33">
        <v>958806</v>
      </c>
    </row>
    <row r="63" spans="1:34" s="27" customFormat="1" ht="18" customHeight="1" x14ac:dyDescent="0.2">
      <c r="A63" s="42"/>
      <c r="B63" s="39" t="s">
        <v>32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</row>
    <row r="64" spans="1:34" s="27" customFormat="1" ht="18" customHeight="1" x14ac:dyDescent="0.2">
      <c r="A64" s="42"/>
      <c r="B64" s="39" t="s">
        <v>59</v>
      </c>
      <c r="C64" s="33">
        <v>24</v>
      </c>
      <c r="D64" s="33">
        <v>5232315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24</v>
      </c>
      <c r="AH64" s="33">
        <v>5232315</v>
      </c>
    </row>
    <row r="65" spans="1:34" s="27" customFormat="1" ht="18" customHeight="1" x14ac:dyDescent="0.2">
      <c r="A65" s="42"/>
      <c r="B65" s="39" t="s">
        <v>5</v>
      </c>
      <c r="C65" s="33">
        <v>4</v>
      </c>
      <c r="D65" s="33">
        <v>60966</v>
      </c>
      <c r="E65" s="33">
        <v>14</v>
      </c>
      <c r="F65" s="33">
        <v>8972096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18</v>
      </c>
      <c r="AH65" s="33">
        <v>9033062</v>
      </c>
    </row>
    <row r="66" spans="1:34" s="27" customFormat="1" ht="18" customHeight="1" x14ac:dyDescent="0.2">
      <c r="A66" s="42"/>
      <c r="B66" s="39" t="s">
        <v>115</v>
      </c>
      <c r="C66" s="33">
        <v>1</v>
      </c>
      <c r="D66" s="33">
        <v>686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1</v>
      </c>
      <c r="AH66" s="33">
        <v>686</v>
      </c>
    </row>
    <row r="67" spans="1:34" s="27" customFormat="1" ht="18" customHeight="1" x14ac:dyDescent="0.2">
      <c r="A67" s="42"/>
      <c r="B67" s="39" t="s">
        <v>103</v>
      </c>
      <c r="C67" s="33">
        <v>1</v>
      </c>
      <c r="D67" s="33">
        <v>34329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1</v>
      </c>
      <c r="AH67" s="33">
        <v>34329</v>
      </c>
    </row>
    <row r="68" spans="1:34" s="27" customFormat="1" ht="18" customHeight="1" x14ac:dyDescent="0.2">
      <c r="A68" s="42"/>
      <c r="B68" s="39" t="s">
        <v>104</v>
      </c>
      <c r="C68" s="33">
        <v>0</v>
      </c>
      <c r="D68" s="33">
        <v>0</v>
      </c>
      <c r="E68" s="33">
        <v>1</v>
      </c>
      <c r="F68" s="33">
        <v>100000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1</v>
      </c>
      <c r="AH68" s="33">
        <v>100000</v>
      </c>
    </row>
    <row r="69" spans="1:34" s="27" customFormat="1" ht="18" customHeight="1" x14ac:dyDescent="0.2">
      <c r="A69" s="42"/>
      <c r="B69" s="39" t="s">
        <v>60</v>
      </c>
      <c r="C69" s="33">
        <v>5</v>
      </c>
      <c r="D69" s="33">
        <v>255454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5</v>
      </c>
      <c r="AH69" s="33">
        <v>255454</v>
      </c>
    </row>
    <row r="70" spans="1:34" s="27" customFormat="1" ht="18" customHeight="1" x14ac:dyDescent="0.2">
      <c r="A70" s="42"/>
      <c r="B70" s="39" t="s">
        <v>61</v>
      </c>
      <c r="C70" s="33">
        <v>5</v>
      </c>
      <c r="D70" s="33">
        <v>1321950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5</v>
      </c>
      <c r="AH70" s="33">
        <v>1321950</v>
      </c>
    </row>
    <row r="71" spans="1:34" s="27" customFormat="1" ht="18" customHeight="1" x14ac:dyDescent="0.2">
      <c r="A71" s="42"/>
      <c r="B71" s="39" t="s">
        <v>6</v>
      </c>
      <c r="C71" s="33">
        <v>10</v>
      </c>
      <c r="D71" s="33">
        <v>3162959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10</v>
      </c>
      <c r="AH71" s="33">
        <v>3162959</v>
      </c>
    </row>
    <row r="72" spans="1:34" s="27" customFormat="1" ht="18" customHeight="1" x14ac:dyDescent="0.2">
      <c r="A72" s="42"/>
      <c r="B72" s="39" t="s">
        <v>7</v>
      </c>
      <c r="C72" s="33">
        <v>30</v>
      </c>
      <c r="D72" s="33">
        <v>11742767</v>
      </c>
      <c r="E72" s="33">
        <v>2</v>
      </c>
      <c r="F72" s="33">
        <v>3373333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13</v>
      </c>
      <c r="N72" s="33">
        <v>2218794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2</v>
      </c>
      <c r="AB72" s="33">
        <v>265073</v>
      </c>
      <c r="AC72" s="33">
        <v>0</v>
      </c>
      <c r="AD72" s="33">
        <v>0</v>
      </c>
      <c r="AE72" s="33">
        <v>0</v>
      </c>
      <c r="AF72" s="33">
        <v>0</v>
      </c>
      <c r="AG72" s="33">
        <v>47</v>
      </c>
      <c r="AH72" s="33">
        <v>17599967</v>
      </c>
    </row>
    <row r="73" spans="1:34" s="27" customFormat="1" ht="18" customHeight="1" x14ac:dyDescent="0.2">
      <c r="A73" s="42"/>
      <c r="B73" s="39" t="s">
        <v>97</v>
      </c>
      <c r="C73" s="33">
        <v>2</v>
      </c>
      <c r="D73" s="33">
        <v>180378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2</v>
      </c>
      <c r="AH73" s="33">
        <v>180378</v>
      </c>
    </row>
    <row r="74" spans="1:34" s="27" customFormat="1" ht="18" customHeight="1" x14ac:dyDescent="0.2">
      <c r="A74" s="42"/>
      <c r="B74" s="39" t="s">
        <v>29</v>
      </c>
      <c r="C74" s="33">
        <v>5</v>
      </c>
      <c r="D74" s="33">
        <v>1502540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5</v>
      </c>
      <c r="AH74" s="33">
        <v>1502540</v>
      </c>
    </row>
    <row r="75" spans="1:34" s="27" customFormat="1" ht="18" customHeight="1" x14ac:dyDescent="0.2">
      <c r="A75" s="42"/>
      <c r="B75" s="39" t="s">
        <v>116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</row>
    <row r="76" spans="1:34" s="27" customFormat="1" ht="18" customHeight="1" x14ac:dyDescent="0.2">
      <c r="A76" s="42"/>
      <c r="B76" s="39" t="s">
        <v>88</v>
      </c>
      <c r="C76" s="33">
        <v>1</v>
      </c>
      <c r="D76" s="33">
        <v>461250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1</v>
      </c>
      <c r="AH76" s="33">
        <v>461250</v>
      </c>
    </row>
    <row r="77" spans="1:34" s="27" customFormat="1" ht="18" customHeight="1" x14ac:dyDescent="0.2">
      <c r="A77" s="42"/>
      <c r="B77" s="39" t="s">
        <v>117</v>
      </c>
      <c r="C77" s="33">
        <v>1</v>
      </c>
      <c r="D77" s="33">
        <v>1469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1</v>
      </c>
      <c r="AH77" s="33">
        <v>1469</v>
      </c>
    </row>
    <row r="78" spans="1:34" s="27" customFormat="1" ht="18" customHeight="1" x14ac:dyDescent="0.2">
      <c r="A78" s="42"/>
      <c r="B78" s="39" t="s">
        <v>11</v>
      </c>
      <c r="C78" s="33">
        <v>2</v>
      </c>
      <c r="D78" s="33">
        <v>227383</v>
      </c>
      <c r="E78" s="33">
        <v>1</v>
      </c>
      <c r="F78" s="33">
        <v>115000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3</v>
      </c>
      <c r="AH78" s="33">
        <v>342383</v>
      </c>
    </row>
    <row r="79" spans="1:34" s="27" customFormat="1" ht="18" customHeight="1" thickBot="1" x14ac:dyDescent="0.25">
      <c r="A79" s="43" t="s">
        <v>37</v>
      </c>
      <c r="B79" s="40" t="s">
        <v>28</v>
      </c>
      <c r="C79" s="29">
        <f>SUM(C40:C78)</f>
        <v>203</v>
      </c>
      <c r="D79" s="29">
        <f t="shared" ref="D79:AH79" si="4">SUM(D40:D78)</f>
        <v>58731088</v>
      </c>
      <c r="E79" s="29">
        <f t="shared" si="4"/>
        <v>34</v>
      </c>
      <c r="F79" s="29">
        <f t="shared" si="4"/>
        <v>16423234</v>
      </c>
      <c r="G79" s="29">
        <f t="shared" si="4"/>
        <v>0</v>
      </c>
      <c r="H79" s="29">
        <f t="shared" si="4"/>
        <v>0</v>
      </c>
      <c r="I79" s="29">
        <f t="shared" si="4"/>
        <v>1</v>
      </c>
      <c r="J79" s="29">
        <f t="shared" si="4"/>
        <v>389991</v>
      </c>
      <c r="K79" s="29">
        <f t="shared" si="4"/>
        <v>1</v>
      </c>
      <c r="L79" s="29">
        <f t="shared" si="4"/>
        <v>2880</v>
      </c>
      <c r="M79" s="29">
        <f t="shared" si="4"/>
        <v>18</v>
      </c>
      <c r="N79" s="29">
        <f t="shared" si="4"/>
        <v>4153604</v>
      </c>
      <c r="O79" s="29">
        <f t="shared" si="4"/>
        <v>0</v>
      </c>
      <c r="P79" s="29">
        <f t="shared" si="4"/>
        <v>0</v>
      </c>
      <c r="Q79" s="29">
        <f t="shared" si="4"/>
        <v>0</v>
      </c>
      <c r="R79" s="29">
        <f t="shared" si="4"/>
        <v>0</v>
      </c>
      <c r="S79" s="29">
        <f t="shared" si="4"/>
        <v>0</v>
      </c>
      <c r="T79" s="29">
        <f t="shared" si="4"/>
        <v>0</v>
      </c>
      <c r="U79" s="29">
        <f t="shared" si="4"/>
        <v>0</v>
      </c>
      <c r="V79" s="29">
        <f t="shared" si="4"/>
        <v>0</v>
      </c>
      <c r="W79" s="29">
        <f t="shared" si="4"/>
        <v>0</v>
      </c>
      <c r="X79" s="29">
        <f t="shared" si="4"/>
        <v>0</v>
      </c>
      <c r="Y79" s="29">
        <f t="shared" si="4"/>
        <v>0</v>
      </c>
      <c r="Z79" s="29">
        <f t="shared" si="4"/>
        <v>0</v>
      </c>
      <c r="AA79" s="29">
        <f t="shared" si="4"/>
        <v>3</v>
      </c>
      <c r="AB79" s="29">
        <f t="shared" si="4"/>
        <v>3262381</v>
      </c>
      <c r="AC79" s="29">
        <f t="shared" si="4"/>
        <v>2</v>
      </c>
      <c r="AD79" s="29">
        <f t="shared" si="4"/>
        <v>40674</v>
      </c>
      <c r="AE79" s="29">
        <f t="shared" si="4"/>
        <v>0</v>
      </c>
      <c r="AF79" s="29">
        <f t="shared" si="4"/>
        <v>0</v>
      </c>
      <c r="AG79" s="29">
        <f t="shared" si="4"/>
        <v>262</v>
      </c>
      <c r="AH79" s="29">
        <f t="shared" si="4"/>
        <v>83003852</v>
      </c>
    </row>
    <row r="80" spans="1:34" s="27" customFormat="1" ht="18" customHeight="1" x14ac:dyDescent="0.2">
      <c r="A80" s="72" t="s">
        <v>16</v>
      </c>
      <c r="B80" s="44" t="s">
        <v>62</v>
      </c>
      <c r="C80" s="34">
        <v>3</v>
      </c>
      <c r="D80" s="34">
        <v>1119036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34">
        <v>0</v>
      </c>
      <c r="AG80" s="34">
        <v>3</v>
      </c>
      <c r="AH80" s="34">
        <v>1119036</v>
      </c>
    </row>
    <row r="81" spans="1:34" s="27" customFormat="1" ht="18" customHeight="1" x14ac:dyDescent="0.2">
      <c r="A81" s="72"/>
      <c r="B81" s="39" t="s">
        <v>89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</row>
    <row r="82" spans="1:34" s="27" customFormat="1" ht="18" customHeight="1" x14ac:dyDescent="0.2">
      <c r="A82" s="42"/>
      <c r="B82" s="39" t="s">
        <v>98</v>
      </c>
      <c r="C82" s="33">
        <v>2</v>
      </c>
      <c r="D82" s="33">
        <v>91433</v>
      </c>
      <c r="E82" s="33">
        <v>2</v>
      </c>
      <c r="F82" s="33">
        <v>427983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4</v>
      </c>
      <c r="AH82" s="33">
        <v>519416</v>
      </c>
    </row>
    <row r="83" spans="1:34" s="27" customFormat="1" ht="18" customHeight="1" thickBot="1" x14ac:dyDescent="0.25">
      <c r="A83" s="43" t="s">
        <v>24</v>
      </c>
      <c r="B83" s="59" t="s">
        <v>28</v>
      </c>
      <c r="C83" s="29">
        <f>SUM(C80:C82)</f>
        <v>5</v>
      </c>
      <c r="D83" s="29">
        <f t="shared" ref="D83:AH83" si="5">SUM(D80:D82)</f>
        <v>1210469</v>
      </c>
      <c r="E83" s="29">
        <f t="shared" si="5"/>
        <v>2</v>
      </c>
      <c r="F83" s="29">
        <f t="shared" si="5"/>
        <v>427983</v>
      </c>
      <c r="G83" s="29">
        <f t="shared" si="5"/>
        <v>0</v>
      </c>
      <c r="H83" s="29">
        <f t="shared" si="5"/>
        <v>0</v>
      </c>
      <c r="I83" s="29">
        <f t="shared" si="5"/>
        <v>0</v>
      </c>
      <c r="J83" s="29">
        <f t="shared" si="5"/>
        <v>0</v>
      </c>
      <c r="K83" s="29">
        <f t="shared" si="5"/>
        <v>0</v>
      </c>
      <c r="L83" s="29">
        <f t="shared" si="5"/>
        <v>0</v>
      </c>
      <c r="M83" s="29">
        <f t="shared" si="5"/>
        <v>0</v>
      </c>
      <c r="N83" s="29">
        <f t="shared" si="5"/>
        <v>0</v>
      </c>
      <c r="O83" s="29">
        <f t="shared" si="5"/>
        <v>0</v>
      </c>
      <c r="P83" s="29">
        <f t="shared" si="5"/>
        <v>0</v>
      </c>
      <c r="Q83" s="29">
        <f t="shared" si="5"/>
        <v>0</v>
      </c>
      <c r="R83" s="29">
        <f t="shared" si="5"/>
        <v>0</v>
      </c>
      <c r="S83" s="29">
        <f t="shared" si="5"/>
        <v>0</v>
      </c>
      <c r="T83" s="29">
        <f t="shared" si="5"/>
        <v>0</v>
      </c>
      <c r="U83" s="29">
        <f t="shared" si="5"/>
        <v>0</v>
      </c>
      <c r="V83" s="29">
        <f t="shared" si="5"/>
        <v>0</v>
      </c>
      <c r="W83" s="29">
        <f t="shared" si="5"/>
        <v>0</v>
      </c>
      <c r="X83" s="29">
        <f t="shared" si="5"/>
        <v>0</v>
      </c>
      <c r="Y83" s="29">
        <f t="shared" si="5"/>
        <v>0</v>
      </c>
      <c r="Z83" s="29">
        <f t="shared" si="5"/>
        <v>0</v>
      </c>
      <c r="AA83" s="29">
        <f t="shared" si="5"/>
        <v>0</v>
      </c>
      <c r="AB83" s="29">
        <f t="shared" si="5"/>
        <v>0</v>
      </c>
      <c r="AC83" s="29">
        <f t="shared" si="5"/>
        <v>0</v>
      </c>
      <c r="AD83" s="29">
        <f t="shared" si="5"/>
        <v>0</v>
      </c>
      <c r="AE83" s="29">
        <f t="shared" si="5"/>
        <v>0</v>
      </c>
      <c r="AF83" s="29">
        <f t="shared" si="5"/>
        <v>0</v>
      </c>
      <c r="AG83" s="29">
        <f t="shared" si="5"/>
        <v>7</v>
      </c>
      <c r="AH83" s="29">
        <f t="shared" si="5"/>
        <v>1638452</v>
      </c>
    </row>
    <row r="84" spans="1:34" s="27" customFormat="1" ht="18" customHeight="1" x14ac:dyDescent="0.2">
      <c r="A84" s="41" t="s">
        <v>38</v>
      </c>
      <c r="B84" s="60" t="s">
        <v>66</v>
      </c>
      <c r="C84" s="34">
        <v>1</v>
      </c>
      <c r="D84" s="34">
        <v>52314</v>
      </c>
      <c r="E84" s="34">
        <v>0</v>
      </c>
      <c r="F84" s="34">
        <v>0</v>
      </c>
      <c r="G84" s="34">
        <v>4</v>
      </c>
      <c r="H84" s="34">
        <v>550593</v>
      </c>
      <c r="I84" s="34">
        <v>7</v>
      </c>
      <c r="J84" s="34">
        <v>3478278</v>
      </c>
      <c r="K84" s="34">
        <v>3</v>
      </c>
      <c r="L84" s="34">
        <v>899841</v>
      </c>
      <c r="M84" s="34">
        <v>1</v>
      </c>
      <c r="N84" s="34">
        <v>201012</v>
      </c>
      <c r="O84" s="34">
        <v>0</v>
      </c>
      <c r="P84" s="34">
        <v>0</v>
      </c>
      <c r="Q84" s="34">
        <v>1</v>
      </c>
      <c r="R84" s="34">
        <v>2069</v>
      </c>
      <c r="S84" s="34">
        <v>7</v>
      </c>
      <c r="T84" s="34">
        <v>652897</v>
      </c>
      <c r="U84" s="34">
        <v>0</v>
      </c>
      <c r="V84" s="34">
        <v>0</v>
      </c>
      <c r="W84" s="34">
        <v>1</v>
      </c>
      <c r="X84" s="34">
        <v>100000</v>
      </c>
      <c r="Y84" s="34">
        <v>10</v>
      </c>
      <c r="Z84" s="34">
        <v>2944139</v>
      </c>
      <c r="AA84" s="34">
        <v>0</v>
      </c>
      <c r="AB84" s="34">
        <v>0</v>
      </c>
      <c r="AC84" s="34">
        <v>6</v>
      </c>
      <c r="AD84" s="34">
        <v>993020</v>
      </c>
      <c r="AE84" s="34">
        <v>1</v>
      </c>
      <c r="AF84" s="34">
        <v>78554</v>
      </c>
      <c r="AG84" s="34">
        <v>42</v>
      </c>
      <c r="AH84" s="34">
        <v>9952717</v>
      </c>
    </row>
    <row r="85" spans="1:34" s="27" customFormat="1" ht="18" customHeight="1" thickBot="1" x14ac:dyDescent="0.25">
      <c r="A85" s="45" t="s">
        <v>26</v>
      </c>
      <c r="B85" s="59" t="s">
        <v>28</v>
      </c>
      <c r="C85" s="29">
        <f>SUM(C84)</f>
        <v>1</v>
      </c>
      <c r="D85" s="29">
        <f t="shared" ref="D85:AH85" si="6">SUM(D84)</f>
        <v>52314</v>
      </c>
      <c r="E85" s="29">
        <f t="shared" si="6"/>
        <v>0</v>
      </c>
      <c r="F85" s="29">
        <f t="shared" si="6"/>
        <v>0</v>
      </c>
      <c r="G85" s="29">
        <f t="shared" si="6"/>
        <v>4</v>
      </c>
      <c r="H85" s="29">
        <f t="shared" si="6"/>
        <v>550593</v>
      </c>
      <c r="I85" s="29">
        <f t="shared" si="6"/>
        <v>7</v>
      </c>
      <c r="J85" s="29">
        <f t="shared" si="6"/>
        <v>3478278</v>
      </c>
      <c r="K85" s="29">
        <f t="shared" si="6"/>
        <v>3</v>
      </c>
      <c r="L85" s="29">
        <f t="shared" si="6"/>
        <v>899841</v>
      </c>
      <c r="M85" s="29">
        <f t="shared" si="6"/>
        <v>1</v>
      </c>
      <c r="N85" s="29">
        <f t="shared" si="6"/>
        <v>201012</v>
      </c>
      <c r="O85" s="29">
        <f t="shared" si="6"/>
        <v>0</v>
      </c>
      <c r="P85" s="29">
        <f t="shared" si="6"/>
        <v>0</v>
      </c>
      <c r="Q85" s="29">
        <f t="shared" si="6"/>
        <v>1</v>
      </c>
      <c r="R85" s="29">
        <f t="shared" si="6"/>
        <v>2069</v>
      </c>
      <c r="S85" s="29">
        <f t="shared" si="6"/>
        <v>7</v>
      </c>
      <c r="T85" s="29">
        <f t="shared" si="6"/>
        <v>652897</v>
      </c>
      <c r="U85" s="29">
        <f t="shared" si="6"/>
        <v>0</v>
      </c>
      <c r="V85" s="29">
        <f t="shared" si="6"/>
        <v>0</v>
      </c>
      <c r="W85" s="29">
        <f t="shared" si="6"/>
        <v>1</v>
      </c>
      <c r="X85" s="29">
        <f t="shared" si="6"/>
        <v>100000</v>
      </c>
      <c r="Y85" s="29">
        <f t="shared" si="6"/>
        <v>10</v>
      </c>
      <c r="Z85" s="29">
        <f t="shared" si="6"/>
        <v>2944139</v>
      </c>
      <c r="AA85" s="29">
        <f t="shared" si="6"/>
        <v>0</v>
      </c>
      <c r="AB85" s="29">
        <f t="shared" si="6"/>
        <v>0</v>
      </c>
      <c r="AC85" s="29">
        <f t="shared" si="6"/>
        <v>6</v>
      </c>
      <c r="AD85" s="29">
        <f t="shared" si="6"/>
        <v>993020</v>
      </c>
      <c r="AE85" s="29">
        <f t="shared" si="6"/>
        <v>1</v>
      </c>
      <c r="AF85" s="29">
        <f t="shared" si="6"/>
        <v>78554</v>
      </c>
      <c r="AG85" s="29">
        <f t="shared" si="6"/>
        <v>42</v>
      </c>
      <c r="AH85" s="29">
        <f t="shared" si="6"/>
        <v>9952717</v>
      </c>
    </row>
    <row r="86" spans="1:34" s="27" customFormat="1" ht="18" customHeight="1" x14ac:dyDescent="0.2">
      <c r="A86" s="42" t="s">
        <v>63</v>
      </c>
      <c r="B86" s="44" t="s">
        <v>64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34">
        <v>0</v>
      </c>
      <c r="AD86" s="34">
        <v>0</v>
      </c>
      <c r="AE86" s="34">
        <v>0</v>
      </c>
      <c r="AF86" s="34">
        <v>0</v>
      </c>
      <c r="AG86" s="34">
        <f t="shared" ref="AG86" si="7">C86+E86+G86+I86+K86+M86+O86+Q86+S86+U86+W86+Y86+AA86+AC86+AE86</f>
        <v>0</v>
      </c>
      <c r="AH86" s="34">
        <f t="shared" ref="AH86" si="8">D86+F86+H86+J86+L86+N86+P86+R86+T86+V86+X86+Z86+AB86+AD86+AF86</f>
        <v>0</v>
      </c>
    </row>
    <row r="87" spans="1:34" s="27" customFormat="1" ht="18" customHeight="1" thickBot="1" x14ac:dyDescent="0.25">
      <c r="A87" s="43" t="s">
        <v>67</v>
      </c>
      <c r="B87" s="40" t="s">
        <v>28</v>
      </c>
      <c r="C87" s="29">
        <f>SUM(C86)</f>
        <v>0</v>
      </c>
      <c r="D87" s="29">
        <f t="shared" ref="D87" si="9">SUM(D86)</f>
        <v>0</v>
      </c>
      <c r="E87" s="29">
        <f t="shared" ref="E87" si="10">SUM(E86)</f>
        <v>0</v>
      </c>
      <c r="F87" s="29">
        <f t="shared" ref="F87" si="11">SUM(F86)</f>
        <v>0</v>
      </c>
      <c r="G87" s="29">
        <f t="shared" ref="G87" si="12">SUM(G86)</f>
        <v>0</v>
      </c>
      <c r="H87" s="29">
        <f t="shared" ref="H87" si="13">SUM(H86)</f>
        <v>0</v>
      </c>
      <c r="I87" s="29">
        <f t="shared" ref="I87" si="14">SUM(I86)</f>
        <v>0</v>
      </c>
      <c r="J87" s="29">
        <f t="shared" ref="J87" si="15">SUM(J86)</f>
        <v>0</v>
      </c>
      <c r="K87" s="29">
        <f t="shared" ref="K87" si="16">SUM(K86)</f>
        <v>0</v>
      </c>
      <c r="L87" s="29">
        <f t="shared" ref="L87" si="17">SUM(L86)</f>
        <v>0</v>
      </c>
      <c r="M87" s="29">
        <f t="shared" ref="M87" si="18">SUM(M86)</f>
        <v>0</v>
      </c>
      <c r="N87" s="29">
        <f t="shared" ref="N87" si="19">SUM(N86)</f>
        <v>0</v>
      </c>
      <c r="O87" s="29">
        <f t="shared" ref="O87" si="20">SUM(O86)</f>
        <v>0</v>
      </c>
      <c r="P87" s="29">
        <f t="shared" ref="P87" si="21">SUM(P86)</f>
        <v>0</v>
      </c>
      <c r="Q87" s="29">
        <f t="shared" ref="Q87" si="22">SUM(Q86)</f>
        <v>0</v>
      </c>
      <c r="R87" s="29">
        <f t="shared" ref="R87" si="23">SUM(R86)</f>
        <v>0</v>
      </c>
      <c r="S87" s="29">
        <f t="shared" ref="S87" si="24">SUM(S86)</f>
        <v>0</v>
      </c>
      <c r="T87" s="29">
        <f t="shared" ref="T87" si="25">SUM(T86)</f>
        <v>0</v>
      </c>
      <c r="U87" s="29">
        <f t="shared" ref="U87" si="26">SUM(U86)</f>
        <v>0</v>
      </c>
      <c r="V87" s="29">
        <f t="shared" ref="V87" si="27">SUM(V86)</f>
        <v>0</v>
      </c>
      <c r="W87" s="29">
        <f t="shared" ref="W87" si="28">SUM(W86)</f>
        <v>0</v>
      </c>
      <c r="X87" s="29">
        <f t="shared" ref="X87" si="29">SUM(X86)</f>
        <v>0</v>
      </c>
      <c r="Y87" s="29">
        <f t="shared" ref="Y87" si="30">SUM(Y86)</f>
        <v>0</v>
      </c>
      <c r="Z87" s="29">
        <f t="shared" ref="Z87" si="31">SUM(Z86)</f>
        <v>0</v>
      </c>
      <c r="AA87" s="29">
        <f t="shared" ref="AA87" si="32">SUM(AA86)</f>
        <v>0</v>
      </c>
      <c r="AB87" s="29">
        <f t="shared" ref="AB87" si="33">SUM(AB86)</f>
        <v>0</v>
      </c>
      <c r="AC87" s="29">
        <f t="shared" ref="AC87" si="34">SUM(AC86)</f>
        <v>0</v>
      </c>
      <c r="AD87" s="29">
        <f t="shared" ref="AD87" si="35">SUM(AD86)</f>
        <v>0</v>
      </c>
      <c r="AE87" s="29">
        <f t="shared" ref="AE87" si="36">SUM(AE86)</f>
        <v>0</v>
      </c>
      <c r="AF87" s="29">
        <f t="shared" ref="AF87:AH87" si="37">SUM(AF86)</f>
        <v>0</v>
      </c>
      <c r="AG87" s="29">
        <f t="shared" si="37"/>
        <v>0</v>
      </c>
      <c r="AH87" s="29">
        <f t="shared" si="37"/>
        <v>0</v>
      </c>
    </row>
    <row r="88" spans="1:34" s="27" customFormat="1" ht="18" customHeight="1" x14ac:dyDescent="0.2">
      <c r="A88" s="73" t="s">
        <v>65</v>
      </c>
      <c r="B88" s="44" t="s">
        <v>118</v>
      </c>
      <c r="C88" s="34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4">
        <v>4147253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>
        <v>3</v>
      </c>
      <c r="Z88" s="34">
        <v>954562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34">
        <v>0</v>
      </c>
      <c r="AG88" s="34">
        <v>4</v>
      </c>
      <c r="AH88" s="34">
        <v>5101815</v>
      </c>
    </row>
    <row r="89" spans="1:34" s="27" customFormat="1" ht="18" customHeight="1" x14ac:dyDescent="0.2">
      <c r="A89" s="73"/>
      <c r="B89" s="44" t="s">
        <v>119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4</v>
      </c>
      <c r="J89" s="34">
        <v>11091112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4">
        <v>0</v>
      </c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4">
        <v>0</v>
      </c>
      <c r="AB89" s="34">
        <v>0</v>
      </c>
      <c r="AC89" s="34">
        <v>0</v>
      </c>
      <c r="AD89" s="34">
        <v>0</v>
      </c>
      <c r="AE89" s="34">
        <v>0</v>
      </c>
      <c r="AF89" s="34">
        <v>0</v>
      </c>
      <c r="AG89" s="34">
        <v>4</v>
      </c>
      <c r="AH89" s="34">
        <v>11091112</v>
      </c>
    </row>
    <row r="90" spans="1:34" s="27" customFormat="1" ht="18" customHeight="1" x14ac:dyDescent="0.2">
      <c r="A90" s="73"/>
      <c r="B90" s="44" t="s">
        <v>120</v>
      </c>
      <c r="C90" s="34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4">
        <v>0</v>
      </c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4">
        <v>0</v>
      </c>
      <c r="AB90" s="34">
        <v>0</v>
      </c>
      <c r="AC90" s="34">
        <v>0</v>
      </c>
      <c r="AD90" s="34">
        <v>0</v>
      </c>
      <c r="AE90" s="34">
        <v>0</v>
      </c>
      <c r="AF90" s="34">
        <v>0</v>
      </c>
      <c r="AG90" s="34">
        <v>0</v>
      </c>
      <c r="AH90" s="34">
        <v>0</v>
      </c>
    </row>
    <row r="91" spans="1:34" s="27" customFormat="1" ht="18" customHeight="1" x14ac:dyDescent="0.2">
      <c r="A91" s="73"/>
      <c r="B91" s="44" t="s">
        <v>106</v>
      </c>
      <c r="C91" s="34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34">
        <v>0</v>
      </c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0</v>
      </c>
      <c r="AA91" s="34">
        <v>0</v>
      </c>
      <c r="AB91" s="34">
        <v>0</v>
      </c>
      <c r="AC91" s="34">
        <v>0</v>
      </c>
      <c r="AD91" s="34">
        <v>0</v>
      </c>
      <c r="AE91" s="34">
        <v>1</v>
      </c>
      <c r="AF91" s="34">
        <v>75000</v>
      </c>
      <c r="AG91" s="34">
        <v>1</v>
      </c>
      <c r="AH91" s="34">
        <v>75000</v>
      </c>
    </row>
    <row r="92" spans="1:34" s="27" customFormat="1" ht="18" customHeight="1" x14ac:dyDescent="0.2">
      <c r="A92" s="73"/>
      <c r="B92" s="44" t="s">
        <v>121</v>
      </c>
      <c r="C92" s="34">
        <v>1</v>
      </c>
      <c r="D92" s="34">
        <v>4070826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1</v>
      </c>
      <c r="L92" s="34">
        <v>19579</v>
      </c>
      <c r="M92" s="34">
        <v>0</v>
      </c>
      <c r="N92" s="34">
        <v>0</v>
      </c>
      <c r="O92" s="34">
        <v>0</v>
      </c>
      <c r="P92" s="34">
        <v>0</v>
      </c>
      <c r="Q92" s="34">
        <v>0</v>
      </c>
      <c r="R92" s="34">
        <v>0</v>
      </c>
      <c r="S92" s="34">
        <v>0</v>
      </c>
      <c r="T92" s="34">
        <v>0</v>
      </c>
      <c r="U92" s="34">
        <v>0</v>
      </c>
      <c r="V92" s="34">
        <v>0</v>
      </c>
      <c r="W92" s="34">
        <v>0</v>
      </c>
      <c r="X92" s="34">
        <v>0</v>
      </c>
      <c r="Y92" s="34">
        <v>0</v>
      </c>
      <c r="Z92" s="34">
        <v>0</v>
      </c>
      <c r="AA92" s="34">
        <v>0</v>
      </c>
      <c r="AB92" s="34">
        <v>0</v>
      </c>
      <c r="AC92" s="34">
        <v>0</v>
      </c>
      <c r="AD92" s="34">
        <v>0</v>
      </c>
      <c r="AE92" s="34">
        <v>0</v>
      </c>
      <c r="AF92" s="34">
        <v>0</v>
      </c>
      <c r="AG92" s="34">
        <v>2</v>
      </c>
      <c r="AH92" s="34">
        <v>4090405</v>
      </c>
    </row>
    <row r="93" spans="1:34" s="27" customFormat="1" ht="18" customHeight="1" x14ac:dyDescent="0.2">
      <c r="A93" s="73"/>
      <c r="B93" s="44" t="s">
        <v>122</v>
      </c>
      <c r="C93" s="34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1</v>
      </c>
      <c r="L93" s="34">
        <v>584821</v>
      </c>
      <c r="M93" s="34">
        <v>0</v>
      </c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4">
        <v>0</v>
      </c>
      <c r="T93" s="34">
        <v>0</v>
      </c>
      <c r="U93" s="34">
        <v>0</v>
      </c>
      <c r="V93" s="34">
        <v>0</v>
      </c>
      <c r="W93" s="34">
        <v>0</v>
      </c>
      <c r="X93" s="34">
        <v>0</v>
      </c>
      <c r="Y93" s="34">
        <v>0</v>
      </c>
      <c r="Z93" s="34">
        <v>0</v>
      </c>
      <c r="AA93" s="34">
        <v>0</v>
      </c>
      <c r="AB93" s="34">
        <v>0</v>
      </c>
      <c r="AC93" s="34">
        <v>0</v>
      </c>
      <c r="AD93" s="34">
        <v>0</v>
      </c>
      <c r="AE93" s="34">
        <v>0</v>
      </c>
      <c r="AF93" s="34">
        <v>0</v>
      </c>
      <c r="AG93" s="34">
        <v>1</v>
      </c>
      <c r="AH93" s="34">
        <v>584821</v>
      </c>
    </row>
    <row r="94" spans="1:34" s="27" customFormat="1" ht="18" customHeight="1" x14ac:dyDescent="0.2">
      <c r="A94" s="73"/>
      <c r="B94" s="44" t="s">
        <v>82</v>
      </c>
      <c r="C94" s="34">
        <v>0</v>
      </c>
      <c r="D94" s="34">
        <v>0</v>
      </c>
      <c r="E94" s="34">
        <v>0</v>
      </c>
      <c r="F94" s="34">
        <v>0</v>
      </c>
      <c r="G94" s="34">
        <v>1</v>
      </c>
      <c r="H94" s="34">
        <v>1861999</v>
      </c>
      <c r="I94" s="34">
        <v>0</v>
      </c>
      <c r="J94" s="34">
        <v>0</v>
      </c>
      <c r="K94" s="34">
        <v>1</v>
      </c>
      <c r="L94" s="34">
        <v>171377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4">
        <v>0</v>
      </c>
      <c r="T94" s="34">
        <v>0</v>
      </c>
      <c r="U94" s="34">
        <v>0</v>
      </c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34">
        <v>0</v>
      </c>
      <c r="AD94" s="34">
        <v>0</v>
      </c>
      <c r="AE94" s="34">
        <v>0</v>
      </c>
      <c r="AF94" s="34">
        <v>0</v>
      </c>
      <c r="AG94" s="34">
        <v>2</v>
      </c>
      <c r="AH94" s="34">
        <v>2033376</v>
      </c>
    </row>
    <row r="95" spans="1:34" s="27" customFormat="1" ht="18" customHeight="1" x14ac:dyDescent="0.2">
      <c r="A95" s="73"/>
      <c r="B95" s="44" t="s">
        <v>123</v>
      </c>
      <c r="C95" s="34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1</v>
      </c>
      <c r="L95" s="34">
        <v>2165729</v>
      </c>
      <c r="M95" s="34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34">
        <v>0</v>
      </c>
      <c r="U95" s="34">
        <v>0</v>
      </c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4">
        <v>0</v>
      </c>
      <c r="AB95" s="34">
        <v>0</v>
      </c>
      <c r="AC95" s="34">
        <v>0</v>
      </c>
      <c r="AD95" s="34">
        <v>0</v>
      </c>
      <c r="AE95" s="34">
        <v>0</v>
      </c>
      <c r="AF95" s="34">
        <v>0</v>
      </c>
      <c r="AG95" s="34">
        <v>1</v>
      </c>
      <c r="AH95" s="34">
        <v>2165729</v>
      </c>
    </row>
    <row r="96" spans="1:34" s="27" customFormat="1" ht="18" customHeight="1" x14ac:dyDescent="0.2">
      <c r="A96" s="73"/>
      <c r="B96" s="44" t="s">
        <v>124</v>
      </c>
      <c r="C96" s="34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2</v>
      </c>
      <c r="Z96" s="34">
        <v>557703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2</v>
      </c>
      <c r="AH96" s="34">
        <v>557703</v>
      </c>
    </row>
    <row r="97" spans="1:34" s="27" customFormat="1" ht="18" customHeight="1" thickBot="1" x14ac:dyDescent="0.25">
      <c r="A97" s="43" t="s">
        <v>68</v>
      </c>
      <c r="B97" s="40" t="s">
        <v>28</v>
      </c>
      <c r="C97" s="29">
        <f t="shared" ref="C97:AH97" si="38">SUM(C88:C96)</f>
        <v>1</v>
      </c>
      <c r="D97" s="29">
        <f t="shared" si="38"/>
        <v>4070826</v>
      </c>
      <c r="E97" s="29">
        <f t="shared" si="38"/>
        <v>0</v>
      </c>
      <c r="F97" s="29">
        <f t="shared" si="38"/>
        <v>0</v>
      </c>
      <c r="G97" s="29">
        <f t="shared" si="38"/>
        <v>1</v>
      </c>
      <c r="H97" s="29">
        <f t="shared" si="38"/>
        <v>1861999</v>
      </c>
      <c r="I97" s="29">
        <f t="shared" si="38"/>
        <v>4</v>
      </c>
      <c r="J97" s="29">
        <f t="shared" si="38"/>
        <v>11091112</v>
      </c>
      <c r="K97" s="29">
        <f t="shared" si="38"/>
        <v>5</v>
      </c>
      <c r="L97" s="29">
        <f t="shared" si="38"/>
        <v>7088759</v>
      </c>
      <c r="M97" s="29">
        <f t="shared" si="38"/>
        <v>0</v>
      </c>
      <c r="N97" s="29">
        <f t="shared" si="38"/>
        <v>0</v>
      </c>
      <c r="O97" s="29">
        <f t="shared" si="38"/>
        <v>0</v>
      </c>
      <c r="P97" s="29">
        <f t="shared" si="38"/>
        <v>0</v>
      </c>
      <c r="Q97" s="29">
        <f t="shared" si="38"/>
        <v>0</v>
      </c>
      <c r="R97" s="29">
        <f t="shared" si="38"/>
        <v>0</v>
      </c>
      <c r="S97" s="29">
        <f t="shared" si="38"/>
        <v>0</v>
      </c>
      <c r="T97" s="29">
        <f t="shared" si="38"/>
        <v>0</v>
      </c>
      <c r="U97" s="29">
        <f t="shared" si="38"/>
        <v>0</v>
      </c>
      <c r="V97" s="29">
        <f t="shared" si="38"/>
        <v>0</v>
      </c>
      <c r="W97" s="29">
        <f t="shared" si="38"/>
        <v>0</v>
      </c>
      <c r="X97" s="29">
        <f t="shared" si="38"/>
        <v>0</v>
      </c>
      <c r="Y97" s="29">
        <f t="shared" si="38"/>
        <v>5</v>
      </c>
      <c r="Z97" s="29">
        <f t="shared" si="38"/>
        <v>1512265</v>
      </c>
      <c r="AA97" s="29">
        <f t="shared" si="38"/>
        <v>0</v>
      </c>
      <c r="AB97" s="29">
        <f t="shared" si="38"/>
        <v>0</v>
      </c>
      <c r="AC97" s="29">
        <f t="shared" si="38"/>
        <v>0</v>
      </c>
      <c r="AD97" s="29">
        <f t="shared" si="38"/>
        <v>0</v>
      </c>
      <c r="AE97" s="29">
        <f t="shared" si="38"/>
        <v>1</v>
      </c>
      <c r="AF97" s="29">
        <f t="shared" si="38"/>
        <v>75000</v>
      </c>
      <c r="AG97" s="29">
        <f t="shared" si="38"/>
        <v>17</v>
      </c>
      <c r="AH97" s="29">
        <f t="shared" si="38"/>
        <v>25699961</v>
      </c>
    </row>
    <row r="98" spans="1:34" s="27" customFormat="1" ht="18" customHeight="1" x14ac:dyDescent="0.2">
      <c r="A98" s="42" t="s">
        <v>25</v>
      </c>
      <c r="B98" s="44" t="s">
        <v>125</v>
      </c>
      <c r="C98" s="34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1</v>
      </c>
      <c r="P98" s="34">
        <v>35000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1</v>
      </c>
      <c r="AH98" s="34">
        <v>35000</v>
      </c>
    </row>
    <row r="99" spans="1:34" s="27" customFormat="1" ht="18" customHeight="1" x14ac:dyDescent="0.2">
      <c r="A99" s="42"/>
      <c r="B99" s="44" t="s">
        <v>126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1:34" s="27" customFormat="1" ht="18" customHeight="1" x14ac:dyDescent="0.2">
      <c r="A100" s="42"/>
      <c r="B100" s="44" t="s">
        <v>105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1</v>
      </c>
      <c r="P100" s="34">
        <v>324979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1</v>
      </c>
      <c r="AH100" s="34">
        <v>324979</v>
      </c>
    </row>
    <row r="101" spans="1:34" s="27" customFormat="1" ht="18" customHeight="1" x14ac:dyDescent="0.2">
      <c r="A101" s="42"/>
      <c r="B101" s="44" t="s">
        <v>27</v>
      </c>
      <c r="C101" s="34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</v>
      </c>
      <c r="L101" s="34">
        <v>623667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1</v>
      </c>
      <c r="AH101" s="34">
        <v>623667</v>
      </c>
    </row>
    <row r="102" spans="1:34" s="27" customFormat="1" ht="18" customHeight="1" x14ac:dyDescent="0.2">
      <c r="A102" s="42"/>
      <c r="B102" s="44" t="s">
        <v>127</v>
      </c>
      <c r="C102" s="34">
        <v>0</v>
      </c>
      <c r="D102" s="34">
        <v>0</v>
      </c>
      <c r="E102" s="34">
        <v>1</v>
      </c>
      <c r="F102" s="34">
        <v>10000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1</v>
      </c>
      <c r="AH102" s="34">
        <v>10000</v>
      </c>
    </row>
    <row r="103" spans="1:34" s="27" customFormat="1" ht="18" customHeight="1" x14ac:dyDescent="0.2">
      <c r="A103" s="42"/>
      <c r="B103" s="44" t="s">
        <v>128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1:34" s="27" customFormat="1" ht="18" customHeight="1" x14ac:dyDescent="0.2">
      <c r="A104" s="42"/>
      <c r="B104" s="44" t="s">
        <v>129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1:34" s="27" customFormat="1" ht="18" customHeight="1" x14ac:dyDescent="0.2">
      <c r="A105" s="42"/>
      <c r="B105" s="44" t="s">
        <v>130</v>
      </c>
      <c r="C105" s="34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1:34" s="27" customFormat="1" ht="18" customHeight="1" x14ac:dyDescent="0.2">
      <c r="A106" s="42"/>
      <c r="B106" s="39" t="s">
        <v>131</v>
      </c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</row>
    <row r="107" spans="1:34" s="27" customFormat="1" ht="18" customHeight="1" thickBot="1" x14ac:dyDescent="0.25">
      <c r="A107" s="43" t="s">
        <v>25</v>
      </c>
      <c r="B107" s="40" t="s">
        <v>28</v>
      </c>
      <c r="C107" s="29">
        <f t="shared" ref="C107:AH107" si="39">SUM(C98:C106)</f>
        <v>0</v>
      </c>
      <c r="D107" s="29">
        <f t="shared" si="39"/>
        <v>0</v>
      </c>
      <c r="E107" s="29">
        <f t="shared" si="39"/>
        <v>1</v>
      </c>
      <c r="F107" s="29">
        <f t="shared" si="39"/>
        <v>10000</v>
      </c>
      <c r="G107" s="29">
        <f t="shared" si="39"/>
        <v>0</v>
      </c>
      <c r="H107" s="29">
        <f t="shared" si="39"/>
        <v>0</v>
      </c>
      <c r="I107" s="29">
        <f t="shared" si="39"/>
        <v>0</v>
      </c>
      <c r="J107" s="29">
        <f t="shared" si="39"/>
        <v>0</v>
      </c>
      <c r="K107" s="29">
        <f t="shared" si="39"/>
        <v>1</v>
      </c>
      <c r="L107" s="29">
        <f t="shared" si="39"/>
        <v>623667</v>
      </c>
      <c r="M107" s="29">
        <f t="shared" si="39"/>
        <v>0</v>
      </c>
      <c r="N107" s="29">
        <f t="shared" si="39"/>
        <v>0</v>
      </c>
      <c r="O107" s="29">
        <f t="shared" si="39"/>
        <v>2</v>
      </c>
      <c r="P107" s="29">
        <f t="shared" si="39"/>
        <v>359979</v>
      </c>
      <c r="Q107" s="29">
        <f t="shared" si="39"/>
        <v>0</v>
      </c>
      <c r="R107" s="29">
        <f t="shared" si="39"/>
        <v>0</v>
      </c>
      <c r="S107" s="29">
        <f t="shared" si="39"/>
        <v>0</v>
      </c>
      <c r="T107" s="29">
        <f t="shared" si="39"/>
        <v>0</v>
      </c>
      <c r="U107" s="29">
        <f t="shared" si="39"/>
        <v>0</v>
      </c>
      <c r="V107" s="29">
        <f t="shared" si="39"/>
        <v>0</v>
      </c>
      <c r="W107" s="29">
        <f t="shared" si="39"/>
        <v>0</v>
      </c>
      <c r="X107" s="29">
        <f t="shared" si="39"/>
        <v>0</v>
      </c>
      <c r="Y107" s="29">
        <f t="shared" si="39"/>
        <v>0</v>
      </c>
      <c r="Z107" s="29">
        <f t="shared" si="39"/>
        <v>0</v>
      </c>
      <c r="AA107" s="29">
        <f t="shared" si="39"/>
        <v>0</v>
      </c>
      <c r="AB107" s="29">
        <f t="shared" si="39"/>
        <v>0</v>
      </c>
      <c r="AC107" s="29">
        <f t="shared" si="39"/>
        <v>0</v>
      </c>
      <c r="AD107" s="29">
        <f t="shared" si="39"/>
        <v>0</v>
      </c>
      <c r="AE107" s="29">
        <f t="shared" si="39"/>
        <v>0</v>
      </c>
      <c r="AF107" s="29">
        <f t="shared" si="39"/>
        <v>0</v>
      </c>
      <c r="AG107" s="29">
        <f t="shared" si="39"/>
        <v>4</v>
      </c>
      <c r="AH107" s="29">
        <f t="shared" si="39"/>
        <v>993646</v>
      </c>
    </row>
    <row r="108" spans="1:34" s="27" customFormat="1" ht="18" customHeight="1" thickBot="1" x14ac:dyDescent="0.25">
      <c r="B108" s="28"/>
      <c r="C108" s="56"/>
      <c r="D108" s="56"/>
      <c r="E108" s="56"/>
      <c r="F108" s="57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</row>
    <row r="109" spans="1:34" s="27" customFormat="1" ht="18" customHeight="1" thickBot="1" x14ac:dyDescent="0.25">
      <c r="A109" s="35" t="s">
        <v>0</v>
      </c>
      <c r="B109" s="36"/>
      <c r="C109" s="37">
        <f t="shared" ref="C109:AH109" si="40">C18+C25+C30+C39+C79+C83+C85+C87+C97+C107</f>
        <v>222</v>
      </c>
      <c r="D109" s="37">
        <f t="shared" si="40"/>
        <v>65565806</v>
      </c>
      <c r="E109" s="37">
        <f t="shared" si="40"/>
        <v>44</v>
      </c>
      <c r="F109" s="37">
        <f t="shared" si="40"/>
        <v>21701772</v>
      </c>
      <c r="G109" s="37">
        <f t="shared" si="40"/>
        <v>43</v>
      </c>
      <c r="H109" s="37">
        <f t="shared" si="40"/>
        <v>19803158</v>
      </c>
      <c r="I109" s="37">
        <f t="shared" si="40"/>
        <v>32</v>
      </c>
      <c r="J109" s="37">
        <f t="shared" si="40"/>
        <v>18774458</v>
      </c>
      <c r="K109" s="37">
        <f t="shared" si="40"/>
        <v>33</v>
      </c>
      <c r="L109" s="37">
        <f t="shared" si="40"/>
        <v>15206417</v>
      </c>
      <c r="M109" s="37">
        <f t="shared" si="40"/>
        <v>30</v>
      </c>
      <c r="N109" s="37">
        <f t="shared" si="40"/>
        <v>6795367</v>
      </c>
      <c r="O109" s="37">
        <f t="shared" si="40"/>
        <v>6</v>
      </c>
      <c r="P109" s="37">
        <f t="shared" si="40"/>
        <v>1341033</v>
      </c>
      <c r="Q109" s="37">
        <f t="shared" si="40"/>
        <v>7</v>
      </c>
      <c r="R109" s="37">
        <f t="shared" si="40"/>
        <v>589490</v>
      </c>
      <c r="S109" s="37">
        <f t="shared" si="40"/>
        <v>7</v>
      </c>
      <c r="T109" s="37">
        <f t="shared" si="40"/>
        <v>652897</v>
      </c>
      <c r="U109" s="37">
        <f t="shared" si="40"/>
        <v>5</v>
      </c>
      <c r="V109" s="37">
        <f t="shared" si="40"/>
        <v>444475</v>
      </c>
      <c r="W109" s="37">
        <f t="shared" si="40"/>
        <v>3</v>
      </c>
      <c r="X109" s="37">
        <f t="shared" si="40"/>
        <v>1115000</v>
      </c>
      <c r="Y109" s="37">
        <f t="shared" si="40"/>
        <v>29</v>
      </c>
      <c r="Z109" s="37">
        <f t="shared" si="40"/>
        <v>6227901</v>
      </c>
      <c r="AA109" s="37">
        <f t="shared" si="40"/>
        <v>3</v>
      </c>
      <c r="AB109" s="37">
        <f t="shared" si="40"/>
        <v>3262381</v>
      </c>
      <c r="AC109" s="37">
        <f t="shared" si="40"/>
        <v>13</v>
      </c>
      <c r="AD109" s="37">
        <f t="shared" si="40"/>
        <v>1578795</v>
      </c>
      <c r="AE109" s="37">
        <f t="shared" si="40"/>
        <v>6</v>
      </c>
      <c r="AF109" s="37">
        <f t="shared" si="40"/>
        <v>785078</v>
      </c>
      <c r="AG109" s="37">
        <f t="shared" si="40"/>
        <v>483</v>
      </c>
      <c r="AH109" s="38">
        <f t="shared" si="40"/>
        <v>163844028</v>
      </c>
    </row>
  </sheetData>
  <mergeCells count="24">
    <mergeCell ref="AG4:AH4"/>
    <mergeCell ref="K4:L4"/>
    <mergeCell ref="O4:P4"/>
    <mergeCell ref="Q4:R4"/>
    <mergeCell ref="S4:T4"/>
    <mergeCell ref="U4:V4"/>
    <mergeCell ref="W4:X4"/>
    <mergeCell ref="AE4:AF4"/>
    <mergeCell ref="Y4:Z4"/>
    <mergeCell ref="AA4:AB4"/>
    <mergeCell ref="AC4:AD4"/>
    <mergeCell ref="C2:Q2"/>
    <mergeCell ref="A26:A27"/>
    <mergeCell ref="A31:A32"/>
    <mergeCell ref="A88:A96"/>
    <mergeCell ref="E4:F4"/>
    <mergeCell ref="C4:D4"/>
    <mergeCell ref="G4:H4"/>
    <mergeCell ref="A4:A5"/>
    <mergeCell ref="B4:B5"/>
    <mergeCell ref="I4:J4"/>
    <mergeCell ref="M4:N4"/>
    <mergeCell ref="A6:A7"/>
    <mergeCell ref="A80:A81"/>
  </mergeCells>
  <phoneticPr fontId="0" type="noConversion"/>
  <pageMargins left="0.25" right="0" top="0.25" bottom="0.5" header="0" footer="0.25"/>
  <pageSetup scale="27" orientation="landscape" r:id="rId1"/>
  <headerFooter alignWithMargins="0">
    <oddFooter>Page &amp;P of &amp;N</oddFooter>
  </headerFooter>
  <rowBreaks count="1" manualBreakCount="1">
    <brk id="83" max="3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By Unit</vt:lpstr>
      <vt:lpstr>'By Unit'!Print_Area</vt:lpstr>
      <vt:lpstr>Summary!Print_Area</vt:lpstr>
      <vt:lpstr>'By Unit'!Print_Titles</vt:lpstr>
    </vt:vector>
  </TitlesOfParts>
  <Company>UVM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Ioulia Khitrykh</dc:creator>
  <cp:lastModifiedBy>Catherine Ruley Condon</cp:lastModifiedBy>
  <cp:lastPrinted>2026-08-17T14:38:16Z</cp:lastPrinted>
  <dcterms:created xsi:type="dcterms:W3CDTF">2003-07-30T18:18:18Z</dcterms:created>
  <dcterms:modified xsi:type="dcterms:W3CDTF">2026-08-17T18:02:36Z</dcterms:modified>
</cp:coreProperties>
</file>