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3-Award Reports\03-Annual Reports\01-Annual Reports Are Here\AnnualReportFY25 early draft\"/>
    </mc:Choice>
  </mc:AlternateContent>
  <xr:revisionPtr revIDLastSave="0" documentId="13_ncr:1_{9A6291D9-2A4A-486A-9FED-BFDF4B481C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7" r:id="rId1"/>
    <sheet name="By Unit" sheetId="6" r:id="rId2"/>
  </sheets>
  <definedNames>
    <definedName name="_xlnm._FilterDatabase" localSheetId="0" hidden="1">Summary!#REF!</definedName>
    <definedName name="_xlnm.Print_Area" localSheetId="1">'By Unit'!$A$1:$AH$94</definedName>
    <definedName name="_xlnm.Print_Area" localSheetId="0">Summary!$A$1:$AG$18</definedName>
    <definedName name="_xlnm.Print_Titles" localSheetId="1">'By Unit'!$4:$5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83" i="6" l="1"/>
  <c r="AH84" i="6" s="1"/>
  <c r="AG83" i="6"/>
  <c r="AG84" i="6" s="1"/>
  <c r="AG21" i="6"/>
  <c r="AH21" i="6"/>
  <c r="AG22" i="6"/>
  <c r="AH22" i="6"/>
  <c r="AE16" i="7" l="1"/>
  <c r="AF15" i="7"/>
  <c r="AF14" i="7"/>
  <c r="AD16" i="7"/>
  <c r="AC16" i="7"/>
  <c r="AB16" i="7"/>
  <c r="AA16" i="7"/>
  <c r="Z16" i="7"/>
  <c r="Y16" i="7"/>
  <c r="V16" i="7"/>
  <c r="U16" i="7"/>
  <c r="T16" i="7"/>
  <c r="S16" i="7"/>
  <c r="R16" i="7"/>
  <c r="O16" i="7"/>
  <c r="N16" i="7"/>
  <c r="M16" i="7"/>
  <c r="L16" i="7"/>
  <c r="K16" i="7"/>
  <c r="G16" i="7"/>
  <c r="AF13" i="7"/>
  <c r="AF12" i="7"/>
  <c r="F16" i="7"/>
  <c r="E16" i="7"/>
  <c r="D16" i="7"/>
  <c r="AG15" i="7"/>
  <c r="AG14" i="7"/>
  <c r="AG13" i="7"/>
  <c r="AG12" i="7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C91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C87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C82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C80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C76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C3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C30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C25" i="6"/>
  <c r="AG7" i="6"/>
  <c r="AH7" i="6"/>
  <c r="AG8" i="6"/>
  <c r="AH8" i="6"/>
  <c r="AG9" i="6"/>
  <c r="AH9" i="6"/>
  <c r="AG10" i="6"/>
  <c r="AH10" i="6"/>
  <c r="AG11" i="6"/>
  <c r="AH11" i="6"/>
  <c r="AG12" i="6"/>
  <c r="AH12" i="6"/>
  <c r="AG13" i="6"/>
  <c r="AH13" i="6"/>
  <c r="AG14" i="6"/>
  <c r="AH14" i="6"/>
  <c r="AG15" i="6"/>
  <c r="AH15" i="6"/>
  <c r="AG16" i="6"/>
  <c r="AH16" i="6"/>
  <c r="D17" i="6"/>
  <c r="E17" i="6"/>
  <c r="F17" i="6"/>
  <c r="G17" i="6"/>
  <c r="H17" i="6"/>
  <c r="I17" i="6"/>
  <c r="J17" i="6"/>
  <c r="K17" i="6"/>
  <c r="L17" i="6"/>
  <c r="L93" i="6" s="1"/>
  <c r="M17" i="6"/>
  <c r="M93" i="6" s="1"/>
  <c r="N17" i="6"/>
  <c r="O17" i="6"/>
  <c r="P17" i="6"/>
  <c r="Q17" i="6"/>
  <c r="R17" i="6"/>
  <c r="S17" i="6"/>
  <c r="T17" i="6"/>
  <c r="U17" i="6"/>
  <c r="V17" i="6"/>
  <c r="W17" i="6"/>
  <c r="X17" i="6"/>
  <c r="X93" i="6" s="1"/>
  <c r="Y17" i="6"/>
  <c r="Y93" i="6" s="1"/>
  <c r="Z17" i="6"/>
  <c r="AA17" i="6"/>
  <c r="AB17" i="6"/>
  <c r="AC17" i="6"/>
  <c r="AD17" i="6"/>
  <c r="AE17" i="6"/>
  <c r="AF17" i="6"/>
  <c r="C17" i="6"/>
  <c r="AG18" i="6"/>
  <c r="AH18" i="6"/>
  <c r="AG19" i="6"/>
  <c r="AH19" i="6"/>
  <c r="AG20" i="6"/>
  <c r="AH20" i="6"/>
  <c r="AG23" i="6"/>
  <c r="AH23" i="6"/>
  <c r="AG24" i="6"/>
  <c r="AH24" i="6"/>
  <c r="AG26" i="6"/>
  <c r="AH26" i="6"/>
  <c r="AG27" i="6"/>
  <c r="AH27" i="6"/>
  <c r="AG28" i="6"/>
  <c r="AH28" i="6"/>
  <c r="AG29" i="6"/>
  <c r="AH29" i="6"/>
  <c r="AG31" i="6"/>
  <c r="AH31" i="6"/>
  <c r="AG32" i="6"/>
  <c r="AH32" i="6"/>
  <c r="AG33" i="6"/>
  <c r="AH33" i="6"/>
  <c r="AG34" i="6"/>
  <c r="AH34" i="6"/>
  <c r="AG35" i="6"/>
  <c r="AH35" i="6"/>
  <c r="AG36" i="6"/>
  <c r="AH36" i="6"/>
  <c r="AG37" i="6"/>
  <c r="AH37" i="6"/>
  <c r="AG38" i="6"/>
  <c r="AH38" i="6"/>
  <c r="AG40" i="6"/>
  <c r="AH40" i="6"/>
  <c r="AG41" i="6"/>
  <c r="AH41" i="6"/>
  <c r="AG42" i="6"/>
  <c r="AH42" i="6"/>
  <c r="AG43" i="6"/>
  <c r="AH43" i="6"/>
  <c r="AG44" i="6"/>
  <c r="AH44" i="6"/>
  <c r="AG45" i="6"/>
  <c r="AH45" i="6"/>
  <c r="AG46" i="6"/>
  <c r="AH46" i="6"/>
  <c r="AG47" i="6"/>
  <c r="AH47" i="6"/>
  <c r="AG48" i="6"/>
  <c r="AH48" i="6"/>
  <c r="AG49" i="6"/>
  <c r="AH49" i="6"/>
  <c r="AG50" i="6"/>
  <c r="AH50" i="6"/>
  <c r="AG51" i="6"/>
  <c r="AH51" i="6"/>
  <c r="AG52" i="6"/>
  <c r="AH52" i="6"/>
  <c r="AG53" i="6"/>
  <c r="AH53" i="6"/>
  <c r="AG54" i="6"/>
  <c r="AH54" i="6"/>
  <c r="AG55" i="6"/>
  <c r="AH55" i="6"/>
  <c r="AG56" i="6"/>
  <c r="AH56" i="6"/>
  <c r="AG57" i="6"/>
  <c r="AH57" i="6"/>
  <c r="AG58" i="6"/>
  <c r="AH58" i="6"/>
  <c r="AG59" i="6"/>
  <c r="AH59" i="6"/>
  <c r="AG60" i="6"/>
  <c r="AH60" i="6"/>
  <c r="AG61" i="6"/>
  <c r="AH61" i="6"/>
  <c r="AG62" i="6"/>
  <c r="AH62" i="6"/>
  <c r="AG63" i="6"/>
  <c r="AH63" i="6"/>
  <c r="AG64" i="6"/>
  <c r="AH64" i="6"/>
  <c r="AG65" i="6"/>
  <c r="AH65" i="6"/>
  <c r="AG66" i="6"/>
  <c r="AH66" i="6"/>
  <c r="AG67" i="6"/>
  <c r="AH67" i="6"/>
  <c r="AG68" i="6"/>
  <c r="AH68" i="6"/>
  <c r="AG69" i="6"/>
  <c r="AH69" i="6"/>
  <c r="AG70" i="6"/>
  <c r="AH70" i="6"/>
  <c r="AG71" i="6"/>
  <c r="AH71" i="6"/>
  <c r="AG72" i="6"/>
  <c r="AH72" i="6"/>
  <c r="AG73" i="6"/>
  <c r="AH73" i="6"/>
  <c r="AG74" i="6"/>
  <c r="AH74" i="6"/>
  <c r="AG75" i="6"/>
  <c r="AH75" i="6"/>
  <c r="AG77" i="6"/>
  <c r="AH77" i="6"/>
  <c r="AG78" i="6"/>
  <c r="AH78" i="6"/>
  <c r="AG79" i="6"/>
  <c r="AH79" i="6"/>
  <c r="AG81" i="6"/>
  <c r="AH81" i="6"/>
  <c r="AG85" i="6"/>
  <c r="AH85" i="6"/>
  <c r="AG86" i="6"/>
  <c r="AH86" i="6"/>
  <c r="AG88" i="6"/>
  <c r="AH88" i="6"/>
  <c r="AG89" i="6"/>
  <c r="AH89" i="6"/>
  <c r="AG90" i="6"/>
  <c r="AH90" i="6"/>
  <c r="AH6" i="6"/>
  <c r="AG6" i="6"/>
  <c r="C16" i="7"/>
  <c r="H16" i="7"/>
  <c r="I16" i="7"/>
  <c r="J16" i="7"/>
  <c r="P16" i="7"/>
  <c r="Q16" i="7"/>
  <c r="W16" i="7"/>
  <c r="X16" i="7"/>
  <c r="AG80" i="6" l="1"/>
  <c r="AH80" i="6"/>
  <c r="H93" i="6"/>
  <c r="AG87" i="6"/>
  <c r="C93" i="6"/>
  <c r="AF93" i="6"/>
  <c r="F93" i="6"/>
  <c r="AH76" i="6"/>
  <c r="AG76" i="6"/>
  <c r="T93" i="6"/>
  <c r="AH30" i="6"/>
  <c r="AG30" i="6"/>
  <c r="R93" i="6"/>
  <c r="AG91" i="6"/>
  <c r="AB93" i="6"/>
  <c r="P93" i="6"/>
  <c r="AH91" i="6"/>
  <c r="AH39" i="6"/>
  <c r="AH25" i="6"/>
  <c r="AA93" i="6"/>
  <c r="O93" i="6"/>
  <c r="AH87" i="6"/>
  <c r="AG25" i="6"/>
  <c r="AD93" i="6"/>
  <c r="D93" i="6"/>
  <c r="AG39" i="6"/>
  <c r="Z93" i="6"/>
  <c r="N93" i="6"/>
  <c r="AE93" i="6"/>
  <c r="V93" i="6"/>
  <c r="J93" i="6"/>
  <c r="I93" i="6"/>
  <c r="U93" i="6"/>
  <c r="S93" i="6"/>
  <c r="G93" i="6"/>
  <c r="AC93" i="6"/>
  <c r="Q93" i="6"/>
  <c r="E93" i="6"/>
  <c r="W93" i="6"/>
  <c r="K93" i="6"/>
  <c r="AG17" i="6"/>
  <c r="AG7" i="7"/>
  <c r="AG8" i="7"/>
  <c r="AG9" i="7"/>
  <c r="AG10" i="7"/>
  <c r="AG11" i="7"/>
  <c r="AF7" i="7"/>
  <c r="AF8" i="7"/>
  <c r="AF9" i="7"/>
  <c r="AF10" i="7"/>
  <c r="AF11" i="7"/>
  <c r="AG6" i="7"/>
  <c r="AF6" i="7"/>
  <c r="AH17" i="6"/>
  <c r="AH93" i="6" l="1"/>
  <c r="AG93" i="6"/>
  <c r="AF16" i="7"/>
  <c r="AG16" i="7"/>
  <c r="B16" i="7"/>
</calcChain>
</file>

<file path=xl/sharedStrings.xml><?xml version="1.0" encoding="utf-8"?>
<sst xmlns="http://schemas.openxmlformats.org/spreadsheetml/2006/main" count="219" uniqueCount="117">
  <si>
    <t>Total</t>
  </si>
  <si>
    <t>Biology</t>
  </si>
  <si>
    <t>Chemistry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</si>
  <si>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</si>
  <si>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</si>
  <si>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</si>
  <si>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</si>
  <si>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</si>
  <si>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</si>
  <si>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</si>
  <si>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</si>
  <si>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Vermont Cancer Center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</si>
  <si>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</si>
  <si>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</si>
  <si>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</si>
  <si>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</si>
  <si>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</si>
  <si>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</si>
  <si>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</si>
  <si>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</si>
  <si>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</si>
  <si>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</si>
  <si>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</si>
  <si>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</si>
  <si>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CESS</t>
  </si>
  <si>
    <t>CNHS</t>
  </si>
  <si>
    <t>OTHER</t>
  </si>
  <si>
    <t>RSENR</t>
  </si>
  <si>
    <t>Graduate College</t>
  </si>
  <si>
    <t>Totals</t>
  </si>
  <si>
    <t>Surgery</t>
  </si>
  <si>
    <t>Neurological Sciences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</si>
  <si>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</si>
  <si>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</si>
  <si>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</si>
  <si>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</si>
  <si>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</si>
  <si>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LARNER COLLEGE OF MEDICINE</t>
  </si>
  <si>
    <t>LCOM</t>
  </si>
  <si>
    <t>RUBENSTEIN SCHOOL</t>
  </si>
  <si>
    <t>COLLEGE OF AGRICULTURE &amp; LIFE SCIENCES</t>
  </si>
  <si>
    <t>CALS</t>
  </si>
  <si>
    <t>CALS Dean's Office</t>
  </si>
  <si>
    <t>Com Dev &amp; Applied Economics</t>
  </si>
  <si>
    <t>Ext - Programming &amp; Fac Sup</t>
  </si>
  <si>
    <t>Ext - Statewide 4-H</t>
  </si>
  <si>
    <t>Ext - Sustainable Agricltr Ctr</t>
  </si>
  <si>
    <t>Ctr on Disability &amp; Community</t>
  </si>
  <si>
    <t>CEM Dean's Ofc</t>
  </si>
  <si>
    <t>Elec &amp; Biomed Engineering</t>
  </si>
  <si>
    <t>COM Microbio &amp; Molec Genetics</t>
  </si>
  <si>
    <t>COM Ofc of Clin Trials Rsch</t>
  </si>
  <si>
    <t>COM Ofc of Primary Care</t>
  </si>
  <si>
    <t>Family Medicine</t>
  </si>
  <si>
    <t>Med-Cardiology</t>
  </si>
  <si>
    <t>Med-Gen Internal Med</t>
  </si>
  <si>
    <t>Med-Hematology Oncology</t>
  </si>
  <si>
    <t>Med-Immunobiology</t>
  </si>
  <si>
    <t>Med-Pulmonary</t>
  </si>
  <si>
    <t>Molecular Physlgy &amp; Biophysics</t>
  </si>
  <si>
    <t>Ofc of Health Promo Research</t>
  </si>
  <si>
    <t>Pathology&amp;Laboratory Medicine</t>
  </si>
  <si>
    <t>Peds-Neonatology</t>
  </si>
  <si>
    <t>Peds-Pulmonary</t>
  </si>
  <si>
    <t>Surg-Trauma</t>
  </si>
  <si>
    <t>Biomedical and Health Sci</t>
  </si>
  <si>
    <t>GROSSMAN SCHOOL OF BUSINESS</t>
  </si>
  <si>
    <t>Grossman School of Business</t>
  </si>
  <si>
    <t>OFFICE OF VICE PRESIDENT FOR RESEARCH</t>
  </si>
  <si>
    <t>Rubenstein Sch Env &amp; Nat Res</t>
  </si>
  <si>
    <t>GSM</t>
  </si>
  <si>
    <t>OVPR</t>
  </si>
  <si>
    <t>NSF</t>
  </si>
  <si>
    <t>DOD</t>
  </si>
  <si>
    <t>DOT</t>
  </si>
  <si>
    <t>DOI</t>
  </si>
  <si>
    <t>NASA</t>
  </si>
  <si>
    <t>DHHS - NIH</t>
  </si>
  <si>
    <t>DHHS - OTHER</t>
  </si>
  <si>
    <t>USDA - NIFA</t>
  </si>
  <si>
    <t>USDA - OTHER</t>
  </si>
  <si>
    <t>ED</t>
  </si>
  <si>
    <t>ENERGY</t>
  </si>
  <si>
    <t>Interdisciplinary Research Grp</t>
  </si>
  <si>
    <t>Social Work Outreach</t>
  </si>
  <si>
    <t>VP Research Admin Office</t>
  </si>
  <si>
    <t>Ext - Migrant Hlth &amp; Education</t>
  </si>
  <si>
    <t>Geography &amp; Geosciences</t>
  </si>
  <si>
    <t>Ext - Administration</t>
  </si>
  <si>
    <t>Ext-Community Nutrition Educ</t>
  </si>
  <si>
    <t>Emergency Medicine</t>
  </si>
  <si>
    <t>Surg-Ophthalmology</t>
  </si>
  <si>
    <t>Surg-Urology</t>
  </si>
  <si>
    <t>Nursing</t>
  </si>
  <si>
    <t>Emergency Management</t>
  </si>
  <si>
    <t>COMMERCE</t>
  </si>
  <si>
    <t>VETERANS</t>
  </si>
  <si>
    <t>EPA</t>
  </si>
  <si>
    <t>Counseling, Human Dev, Fam Sci</t>
  </si>
  <si>
    <t>ObGyn-General</t>
  </si>
  <si>
    <t>ObGyn-Reprod Endocrn&amp;Infertil</t>
  </si>
  <si>
    <t>Obstetrics Gynecology&amp;Reprod</t>
  </si>
  <si>
    <t>Radiology</t>
  </si>
  <si>
    <t>Rehab &amp; Movement Sci</t>
  </si>
  <si>
    <t xml:space="preserve">FY25 Sponsored Project Activity Report - Awards Received by Originating Federal Sponsor by College/Unit                                                                </t>
  </si>
  <si>
    <t xml:space="preserve">FY25 Sponsored Project Activity Report - Awards Received by Originating Federal Sponsor by College/Unit and Department                                                           </t>
  </si>
  <si>
    <t>Agricul Landscp Environmnt</t>
  </si>
  <si>
    <t>Geology</t>
  </si>
  <si>
    <t>History</t>
  </si>
  <si>
    <t>COM Support Serv Vet Families</t>
  </si>
  <si>
    <t>Med-Nephrology</t>
  </si>
  <si>
    <t>Med-Public Health</t>
  </si>
  <si>
    <t>PathLabMed - Clinical</t>
  </si>
  <si>
    <t>Peds-Gastroenterology</t>
  </si>
  <si>
    <t>Peds-Infectious Disease</t>
  </si>
  <si>
    <t>CFAS TRIO Programs</t>
  </si>
  <si>
    <t>UVM Innovations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</si>
</sst>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80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center" vertical="center" wrapText="1"/>
    </xf>
    <xf numFmtId="3" fontId="4" fillId="0" borderId="2" xfId="4" applyNumberForma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3" xfId="3" applyBorder="1" applyAlignment="1">
      <alignment vertical="center"/>
    </xf>
    <xf numFmtId="3" fontId="4" fillId="0" borderId="14" xfId="4" applyNumberForma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" fontId="9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164" fontId="10" fillId="0" borderId="0" xfId="1" applyNumberFormat="1" applyFont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15" xfId="3" applyFont="1" applyBorder="1" applyAlignment="1">
      <alignment vertical="center"/>
    </xf>
    <xf numFmtId="3" fontId="5" fillId="0" borderId="16" xfId="4" applyNumberFormat="1" applyFont="1" applyBorder="1" applyAlignment="1">
      <alignment vertical="center" wrapText="1"/>
    </xf>
    <xf numFmtId="3" fontId="5" fillId="0" borderId="17" xfId="4" applyNumberFormat="1" applyFont="1" applyBorder="1" applyAlignment="1">
      <alignment vertical="center" wrapText="1"/>
    </xf>
    <xf numFmtId="164" fontId="10" fillId="0" borderId="0" xfId="1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3" fontId="4" fillId="0" borderId="16" xfId="3" applyNumberFormat="1" applyBorder="1" applyAlignment="1">
      <alignment horizontal="right" vertical="center"/>
    </xf>
    <xf numFmtId="3" fontId="8" fillId="0" borderId="16" xfId="0" applyNumberFormat="1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 wrapText="1"/>
    </xf>
    <xf numFmtId="3" fontId="4" fillId="0" borderId="19" xfId="3" applyNumberFormat="1" applyBorder="1" applyAlignment="1">
      <alignment horizontal="right" vertical="center"/>
    </xf>
    <xf numFmtId="3" fontId="4" fillId="0" borderId="2" xfId="3" applyNumberFormat="1" applyBorder="1" applyAlignment="1">
      <alignment horizontal="right" vertical="center"/>
    </xf>
    <xf numFmtId="3" fontId="4" fillId="0" borderId="6" xfId="3" applyNumberForma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/>
    </xf>
    <xf numFmtId="0" fontId="4" fillId="0" borderId="21" xfId="5" applyFont="1" applyBorder="1" applyAlignment="1">
      <alignment vertical="center"/>
    </xf>
    <xf numFmtId="0" fontId="4" fillId="0" borderId="22" xfId="3" applyBorder="1" applyAlignment="1">
      <alignment vertical="center"/>
    </xf>
    <xf numFmtId="0" fontId="4" fillId="0" borderId="0" xfId="3" applyAlignment="1">
      <alignment horizontal="left" vertical="center" wrapText="1"/>
    </xf>
    <xf numFmtId="0" fontId="4" fillId="0" borderId="23" xfId="3" applyBorder="1" applyAlignment="1">
      <alignment horizontal="left" vertical="center" wrapText="1"/>
    </xf>
    <xf numFmtId="0" fontId="1" fillId="0" borderId="24" xfId="0" applyFont="1" applyBorder="1" applyAlignment="1">
      <alignment horizontal="right" vertical="center" wrapText="1"/>
    </xf>
    <xf numFmtId="0" fontId="4" fillId="0" borderId="25" xfId="5" applyFont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0" borderId="0" xfId="2" applyNumberFormat="1" applyFont="1" applyFill="1" applyAlignment="1">
      <alignment horizontal="right" vertical="center" wrapText="1"/>
    </xf>
    <xf numFmtId="3" fontId="3" fillId="0" borderId="0" xfId="1" applyNumberFormat="1" applyFont="1" applyFill="1" applyAlignment="1">
      <alignment horizontal="right" vertical="center" wrapText="1"/>
    </xf>
    <xf numFmtId="3" fontId="2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wrapText="1"/>
    </xf>
    <xf numFmtId="3" fontId="1" fillId="0" borderId="0" xfId="2" applyNumberFormat="1" applyFont="1" applyFill="1" applyBorder="1" applyAlignment="1">
      <alignment horizontal="right" vertical="center" wrapText="1"/>
    </xf>
    <xf numFmtId="3" fontId="1" fillId="0" borderId="0" xfId="1" applyNumberFormat="1" applyFont="1" applyFill="1" applyBorder="1" applyAlignment="1">
      <alignment horizontal="right" vertical="center" wrapText="1"/>
    </xf>
    <xf numFmtId="0" fontId="4" fillId="0" borderId="16" xfId="3" applyBorder="1" applyAlignment="1">
      <alignment vertical="center"/>
    </xf>
    <xf numFmtId="0" fontId="4" fillId="0" borderId="6" xfId="5" applyFont="1" applyBorder="1" applyAlignment="1">
      <alignment vertical="center"/>
    </xf>
    <xf numFmtId="165" fontId="11" fillId="0" borderId="0" xfId="1" applyNumberFormat="1" applyFont="1" applyAlignment="1">
      <alignment horizontal="right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23" xfId="3" applyBorder="1" applyAlignment="1">
      <alignment horizontal="left" vertical="center" wrapText="1"/>
    </xf>
    <xf numFmtId="0" fontId="4" fillId="0" borderId="23" xfId="3" applyBorder="1" applyAlignment="1">
      <alignment horizontal="left" vertical="top" wrapText="1"/>
    </xf>
    <xf numFmtId="3" fontId="8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3" fontId="8" fillId="0" borderId="20" xfId="0" applyNumberFormat="1" applyFont="1" applyBorder="1" applyAlignment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_By Unit" xfId="5" xr:uid="{00000000-0005-0000-0000-000003000000}"/>
    <cellStyle name="Normal_Sheet1" xfId="3" xr:uid="{00000000-0005-0000-0000-000004000000}"/>
    <cellStyle name="Normal_Sheet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232833</xdr:colOff>
      <xdr:row>0</xdr:row>
      <xdr:rowOff>169334</xdr:rowOff>
    </xdr:from>
    <xdr:to>
      <xdr:col>0</xdr:col>
      <xdr:colOff>3153833</xdr:colOff>
      <xdr:row>2</xdr:row>
      <xdr:rowOff>176668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1D2EF1-9BED-455F-B4E0-FB9EA08F7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3" y="169334"/>
          <a:ext cx="2921000" cy="621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243416</xdr:colOff>
      <xdr:row>0</xdr:row>
      <xdr:rowOff>158750</xdr:rowOff>
    </xdr:from>
    <xdr:to>
      <xdr:col>1</xdr:col>
      <xdr:colOff>542361</xdr:colOff>
      <xdr:row>2</xdr:row>
      <xdr:rowOff>222250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68D431-69B3-45C8-82A6-B1B2435BF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416" y="158750"/>
          <a:ext cx="2965945" cy="740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6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54.140625" style="2" customWidth="1"/>
    <col min="2" max="2" width="10.7109375" style="3" customWidth="1"/>
    <col min="3" max="3" width="10.7109375" style="4" customWidth="1"/>
    <col min="4" max="4" width="10.7109375" style="3" customWidth="1"/>
    <col min="5" max="5" width="10.7109375" style="4" customWidth="1"/>
    <col min="6" max="6" width="10.7109375" style="3" customWidth="1"/>
    <col min="7" max="7" width="10.7109375" style="6" customWidth="1"/>
    <col min="8" max="8" width="10.7109375" style="1" customWidth="1"/>
    <col min="9" max="9" width="10.7109375" style="4" customWidth="1"/>
    <col min="10" max="10" width="10.7109375" style="5" customWidth="1"/>
    <col min="11" max="11" width="10.7109375" style="4" customWidth="1"/>
    <col min="12" max="12" width="10.7109375" style="3" customWidth="1"/>
    <col min="13" max="13" width="10.7109375" style="4" customWidth="1"/>
    <col min="14" max="32" width="10.7109375" style="2" customWidth="1"/>
    <col min="33" max="33" width="13.28515625" style="2" customWidth="1"/>
    <col min="34" max="34" width="11.85546875" style="2" bestFit="1" customWidth="1"/>
    <col min="35" max="35" width="12" style="2" bestFit="1" customWidth="1"/>
    <col min="36" max="16384" width="19.42578125" style="2"/>
  </cols>
  <sheetData>
    <row r="1" spans="1:33" ht="24" customHeight="1" x14ac:dyDescent="0.2">
      <c r="B1" s="23"/>
      <c r="E1" s="23"/>
    </row>
    <row r="2" spans="1:33" ht="24" customHeight="1" x14ac:dyDescent="0.2">
      <c r="C2" s="10" t="s">
        <v>104</v>
      </c>
    </row>
    <row r="3" spans="1:33" ht="24" customHeight="1" thickBot="1" x14ac:dyDescent="0.25">
      <c r="A3" s="9"/>
      <c r="B3" s="25"/>
      <c r="C3" s="11"/>
      <c r="E3" s="12"/>
      <c r="F3" s="12"/>
      <c r="G3" s="12"/>
      <c r="H3" s="12"/>
      <c r="I3" s="12"/>
      <c r="J3" s="13"/>
      <c r="K3" s="13"/>
      <c r="L3" s="14"/>
      <c r="M3" s="13"/>
    </row>
    <row r="4" spans="1:33" s="7" customFormat="1" ht="20.100000000000001" customHeight="1" x14ac:dyDescent="0.2">
      <c r="A4" s="69" t="s">
        <v>20</v>
      </c>
      <c r="B4" s="66" t="s">
        <v>77</v>
      </c>
      <c r="C4" s="67"/>
      <c r="D4" s="66" t="s">
        <v>78</v>
      </c>
      <c r="E4" s="67"/>
      <c r="F4" s="66" t="s">
        <v>79</v>
      </c>
      <c r="G4" s="67"/>
      <c r="H4" s="66" t="s">
        <v>80</v>
      </c>
      <c r="I4" s="67"/>
      <c r="J4" s="66" t="s">
        <v>72</v>
      </c>
      <c r="K4" s="67"/>
      <c r="L4" s="66" t="s">
        <v>73</v>
      </c>
      <c r="M4" s="67"/>
      <c r="N4" s="66" t="s">
        <v>81</v>
      </c>
      <c r="O4" s="67"/>
      <c r="P4" s="66" t="s">
        <v>74</v>
      </c>
      <c r="Q4" s="67"/>
      <c r="R4" s="66" t="s">
        <v>75</v>
      </c>
      <c r="S4" s="67"/>
      <c r="T4" s="66" t="s">
        <v>82</v>
      </c>
      <c r="U4" s="67"/>
      <c r="V4" s="66" t="s">
        <v>76</v>
      </c>
      <c r="W4" s="67"/>
      <c r="X4" s="66" t="s">
        <v>95</v>
      </c>
      <c r="Y4" s="67"/>
      <c r="Z4" s="66" t="s">
        <v>96</v>
      </c>
      <c r="AA4" s="67"/>
      <c r="AB4" s="66" t="s">
        <v>97</v>
      </c>
      <c r="AC4" s="67"/>
      <c r="AD4" s="66" t="s">
        <v>26</v>
      </c>
      <c r="AE4" s="67"/>
      <c r="AF4" s="66" t="s">
        <v>0</v>
      </c>
      <c r="AG4" s="68"/>
    </row>
    <row r="5" spans="1:33" s="8" customFormat="1" ht="24.95" customHeight="1" x14ac:dyDescent="0.2">
      <c r="A5" s="70"/>
      <c r="B5" s="15" t="s">
        <v>9</v>
      </c>
      <c r="C5" s="15" t="s">
        <v>10</v>
      </c>
      <c r="D5" s="15" t="s">
        <v>9</v>
      </c>
      <c r="E5" s="15" t="s">
        <v>10</v>
      </c>
      <c r="F5" s="15" t="s">
        <v>9</v>
      </c>
      <c r="G5" s="15" t="s">
        <v>10</v>
      </c>
      <c r="H5" s="15" t="s">
        <v>9</v>
      </c>
      <c r="I5" s="15" t="s">
        <v>10</v>
      </c>
      <c r="J5" s="15" t="s">
        <v>9</v>
      </c>
      <c r="K5" s="15" t="s">
        <v>10</v>
      </c>
      <c r="L5" s="15" t="s">
        <v>9</v>
      </c>
      <c r="M5" s="15" t="s">
        <v>10</v>
      </c>
      <c r="N5" s="15" t="s">
        <v>9</v>
      </c>
      <c r="O5" s="15" t="s">
        <v>10</v>
      </c>
      <c r="P5" s="15" t="s">
        <v>9</v>
      </c>
      <c r="Q5" s="15" t="s">
        <v>10</v>
      </c>
      <c r="R5" s="15" t="s">
        <v>9</v>
      </c>
      <c r="S5" s="15" t="s">
        <v>10</v>
      </c>
      <c r="T5" s="15" t="s">
        <v>9</v>
      </c>
      <c r="U5" s="15" t="s">
        <v>10</v>
      </c>
      <c r="V5" s="15" t="s">
        <v>9</v>
      </c>
      <c r="W5" s="15" t="s">
        <v>10</v>
      </c>
      <c r="X5" s="15" t="s">
        <v>9</v>
      </c>
      <c r="Y5" s="15" t="s">
        <v>10</v>
      </c>
      <c r="Z5" s="15" t="s">
        <v>9</v>
      </c>
      <c r="AA5" s="15" t="s">
        <v>10</v>
      </c>
      <c r="AB5" s="15" t="s">
        <v>9</v>
      </c>
      <c r="AC5" s="15" t="s">
        <v>10</v>
      </c>
      <c r="AD5" s="15" t="s">
        <v>9</v>
      </c>
      <c r="AE5" s="15" t="s">
        <v>10</v>
      </c>
      <c r="AF5" s="15" t="s">
        <v>9</v>
      </c>
      <c r="AG5" s="16" t="s">
        <v>10</v>
      </c>
    </row>
    <row r="6" spans="1:33" s="7" customFormat="1" ht="20.100000000000001" customHeight="1" x14ac:dyDescent="0.2">
      <c r="A6" s="19" t="s">
        <v>40</v>
      </c>
      <c r="B6" s="17">
        <v>1</v>
      </c>
      <c r="C6" s="17">
        <v>40000</v>
      </c>
      <c r="D6" s="17">
        <v>4</v>
      </c>
      <c r="E6" s="17">
        <v>412904</v>
      </c>
      <c r="F6" s="17">
        <v>59</v>
      </c>
      <c r="G6" s="17">
        <v>8842845</v>
      </c>
      <c r="H6" s="17">
        <v>20</v>
      </c>
      <c r="I6" s="17">
        <v>7227715</v>
      </c>
      <c r="J6" s="17">
        <v>7</v>
      </c>
      <c r="K6" s="17">
        <v>1561915</v>
      </c>
      <c r="L6" s="17">
        <v>1</v>
      </c>
      <c r="M6" s="17">
        <v>34677</v>
      </c>
      <c r="N6" s="17">
        <v>3</v>
      </c>
      <c r="O6" s="17">
        <v>770000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9</v>
      </c>
      <c r="Y6" s="17">
        <v>1141782</v>
      </c>
      <c r="Z6" s="17">
        <v>0</v>
      </c>
      <c r="AA6" s="17">
        <v>0</v>
      </c>
      <c r="AB6" s="17">
        <v>1</v>
      </c>
      <c r="AC6" s="17">
        <v>19448</v>
      </c>
      <c r="AD6" s="17">
        <v>1</v>
      </c>
      <c r="AE6" s="17">
        <v>45942</v>
      </c>
      <c r="AF6" s="17">
        <f>B6+D6+F6+H6+J6+L6+N6+P6+R6+T6+V6+X6+Z6+AB6+AD6</f>
        <v>106</v>
      </c>
      <c r="AG6" s="20">
        <f>C6+E6+G6+I6+K6+M6+O6+Q6+S6+U6+W6+Y6+AA6+AC6+AE6</f>
        <v>20097228</v>
      </c>
    </row>
    <row r="7" spans="1:33" s="7" customFormat="1" ht="20.100000000000001" customHeight="1" x14ac:dyDescent="0.2">
      <c r="A7" s="19" t="s">
        <v>14</v>
      </c>
      <c r="B7" s="17">
        <v>6</v>
      </c>
      <c r="C7" s="17">
        <v>1121326</v>
      </c>
      <c r="D7" s="17">
        <v>1</v>
      </c>
      <c r="E7" s="17">
        <v>421496</v>
      </c>
      <c r="F7" s="17">
        <v>0</v>
      </c>
      <c r="G7" s="17">
        <v>0</v>
      </c>
      <c r="H7" s="17">
        <v>0</v>
      </c>
      <c r="I7" s="17">
        <v>0</v>
      </c>
      <c r="J7" s="17">
        <v>12</v>
      </c>
      <c r="K7" s="17">
        <v>4238235</v>
      </c>
      <c r="L7" s="17">
        <v>0</v>
      </c>
      <c r="M7" s="17">
        <v>0</v>
      </c>
      <c r="N7" s="17">
        <v>0</v>
      </c>
      <c r="O7" s="17">
        <v>0</v>
      </c>
      <c r="P7" s="17">
        <v>5</v>
      </c>
      <c r="Q7" s="17">
        <v>61196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8</v>
      </c>
      <c r="Y7" s="17">
        <v>2072279</v>
      </c>
      <c r="Z7" s="17">
        <v>0</v>
      </c>
      <c r="AA7" s="17">
        <v>0</v>
      </c>
      <c r="AB7" s="17">
        <v>1</v>
      </c>
      <c r="AC7" s="17">
        <v>298313</v>
      </c>
      <c r="AD7" s="17">
        <v>5</v>
      </c>
      <c r="AE7" s="17">
        <v>44494</v>
      </c>
      <c r="AF7" s="17">
        <f t="shared" ref="AF7:AG15" si="0">B7+D7+F7+H7+J7+L7+N7+P7+R7+T7+V7+X7+Z7+AB7+AD7</f>
        <v>38</v>
      </c>
      <c r="AG7" s="20">
        <f t="shared" si="0"/>
        <v>8257339</v>
      </c>
    </row>
    <row r="8" spans="1:33" s="7" customFormat="1" ht="20.100000000000001" customHeight="1" x14ac:dyDescent="0.2">
      <c r="A8" s="19" t="s">
        <v>15</v>
      </c>
      <c r="B8" s="17">
        <v>1</v>
      </c>
      <c r="C8" s="17">
        <v>61200</v>
      </c>
      <c r="D8" s="17">
        <v>4</v>
      </c>
      <c r="E8" s="17">
        <v>4468559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6</v>
      </c>
      <c r="O8" s="17">
        <v>4187554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f t="shared" si="0"/>
        <v>11</v>
      </c>
      <c r="AG8" s="20">
        <f t="shared" si="0"/>
        <v>8717313</v>
      </c>
    </row>
    <row r="9" spans="1:33" s="7" customFormat="1" ht="20.100000000000001" customHeight="1" x14ac:dyDescent="0.2">
      <c r="A9" s="19" t="s">
        <v>17</v>
      </c>
      <c r="B9" s="17">
        <v>4</v>
      </c>
      <c r="C9" s="17">
        <v>348509</v>
      </c>
      <c r="D9" s="17">
        <v>0</v>
      </c>
      <c r="E9" s="17">
        <v>0</v>
      </c>
      <c r="F9" s="17">
        <v>2</v>
      </c>
      <c r="G9" s="17">
        <v>54940</v>
      </c>
      <c r="H9" s="17">
        <v>0</v>
      </c>
      <c r="I9" s="17">
        <v>0</v>
      </c>
      <c r="J9" s="17">
        <v>18</v>
      </c>
      <c r="K9" s="17">
        <v>6923416</v>
      </c>
      <c r="L9" s="17">
        <v>14</v>
      </c>
      <c r="M9" s="17">
        <v>2684060</v>
      </c>
      <c r="N9" s="17">
        <v>1</v>
      </c>
      <c r="O9" s="17">
        <v>254997</v>
      </c>
      <c r="P9" s="17">
        <v>7</v>
      </c>
      <c r="Q9" s="17">
        <v>960739</v>
      </c>
      <c r="R9" s="17">
        <v>3</v>
      </c>
      <c r="S9" s="17">
        <v>623208</v>
      </c>
      <c r="T9" s="17">
        <v>12</v>
      </c>
      <c r="U9" s="17">
        <v>2774856</v>
      </c>
      <c r="V9" s="17">
        <v>3</v>
      </c>
      <c r="W9" s="17">
        <v>1000344</v>
      </c>
      <c r="X9" s="17">
        <v>4</v>
      </c>
      <c r="Y9" s="17">
        <v>520691</v>
      </c>
      <c r="Z9" s="17">
        <v>0</v>
      </c>
      <c r="AA9" s="17">
        <v>0</v>
      </c>
      <c r="AB9" s="17">
        <v>4</v>
      </c>
      <c r="AC9" s="17">
        <v>150564</v>
      </c>
      <c r="AD9" s="17">
        <v>0</v>
      </c>
      <c r="AE9" s="17">
        <v>0</v>
      </c>
      <c r="AF9" s="17">
        <f t="shared" si="0"/>
        <v>72</v>
      </c>
      <c r="AG9" s="20">
        <f t="shared" si="0"/>
        <v>16296324</v>
      </c>
    </row>
    <row r="10" spans="1:33" s="7" customFormat="1" ht="20.100000000000001" customHeight="1" x14ac:dyDescent="0.2">
      <c r="A10" s="19" t="s">
        <v>37</v>
      </c>
      <c r="B10" s="17">
        <v>209</v>
      </c>
      <c r="C10" s="17">
        <v>56622232</v>
      </c>
      <c r="D10" s="17">
        <v>27</v>
      </c>
      <c r="E10" s="17">
        <v>14901178</v>
      </c>
      <c r="F10" s="17">
        <v>1</v>
      </c>
      <c r="G10" s="17">
        <v>50000</v>
      </c>
      <c r="H10" s="17">
        <v>1</v>
      </c>
      <c r="I10" s="17">
        <v>230000</v>
      </c>
      <c r="J10" s="17">
        <v>2</v>
      </c>
      <c r="K10" s="17">
        <v>197605</v>
      </c>
      <c r="L10" s="17">
        <v>14</v>
      </c>
      <c r="M10" s="17">
        <v>15635799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2</v>
      </c>
      <c r="AA10" s="17">
        <v>3158147</v>
      </c>
      <c r="AB10" s="17">
        <v>0</v>
      </c>
      <c r="AC10" s="17">
        <v>0</v>
      </c>
      <c r="AD10" s="17">
        <v>1</v>
      </c>
      <c r="AE10" s="17">
        <v>32000</v>
      </c>
      <c r="AF10" s="17">
        <f t="shared" si="0"/>
        <v>257</v>
      </c>
      <c r="AG10" s="20">
        <f t="shared" si="0"/>
        <v>90826961</v>
      </c>
    </row>
    <row r="11" spans="1:33" s="7" customFormat="1" ht="20.100000000000001" customHeight="1" x14ac:dyDescent="0.2">
      <c r="A11" s="19" t="s">
        <v>16</v>
      </c>
      <c r="B11" s="17">
        <v>4</v>
      </c>
      <c r="C11" s="17">
        <v>854857</v>
      </c>
      <c r="D11" s="17">
        <v>4</v>
      </c>
      <c r="E11" s="17">
        <v>333003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f t="shared" si="0"/>
        <v>8</v>
      </c>
      <c r="AG11" s="20">
        <f t="shared" si="0"/>
        <v>1187860</v>
      </c>
    </row>
    <row r="12" spans="1:33" s="7" customFormat="1" ht="20.100000000000001" customHeight="1" x14ac:dyDescent="0.2">
      <c r="A12" s="19" t="s">
        <v>39</v>
      </c>
      <c r="B12" s="17">
        <v>1</v>
      </c>
      <c r="C12" s="17">
        <v>12755</v>
      </c>
      <c r="D12" s="17">
        <v>0</v>
      </c>
      <c r="E12" s="17">
        <v>0</v>
      </c>
      <c r="F12" s="17">
        <v>6</v>
      </c>
      <c r="G12" s="17">
        <v>761042</v>
      </c>
      <c r="H12" s="17">
        <v>11</v>
      </c>
      <c r="I12" s="17">
        <v>7015931</v>
      </c>
      <c r="J12" s="17">
        <v>2</v>
      </c>
      <c r="K12" s="17">
        <v>380072</v>
      </c>
      <c r="L12" s="17">
        <v>2</v>
      </c>
      <c r="M12" s="17">
        <v>297476</v>
      </c>
      <c r="N12" s="17">
        <v>0</v>
      </c>
      <c r="O12" s="17">
        <v>0</v>
      </c>
      <c r="P12" s="17">
        <v>1</v>
      </c>
      <c r="Q12" s="17">
        <v>518600</v>
      </c>
      <c r="R12" s="17">
        <v>13</v>
      </c>
      <c r="S12" s="17">
        <v>1107145</v>
      </c>
      <c r="T12" s="17">
        <v>0</v>
      </c>
      <c r="U12" s="17">
        <v>0</v>
      </c>
      <c r="V12" s="17">
        <v>3</v>
      </c>
      <c r="W12" s="17">
        <v>490928</v>
      </c>
      <c r="X12" s="17">
        <v>12</v>
      </c>
      <c r="Y12" s="17">
        <v>1227209</v>
      </c>
      <c r="Z12" s="17">
        <v>0</v>
      </c>
      <c r="AA12" s="17">
        <v>0</v>
      </c>
      <c r="AB12" s="17">
        <v>4</v>
      </c>
      <c r="AC12" s="17">
        <v>763499</v>
      </c>
      <c r="AD12" s="17">
        <v>4</v>
      </c>
      <c r="AE12" s="17">
        <v>392296</v>
      </c>
      <c r="AF12" s="17">
        <f t="shared" si="0"/>
        <v>59</v>
      </c>
      <c r="AG12" s="20">
        <f t="shared" si="0"/>
        <v>12966953</v>
      </c>
    </row>
    <row r="13" spans="1:33" s="7" customFormat="1" ht="20.100000000000001" customHeight="1" x14ac:dyDescent="0.2">
      <c r="A13" s="19" t="s">
        <v>66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f t="shared" si="0"/>
        <v>0</v>
      </c>
      <c r="AG13" s="20">
        <f t="shared" si="0"/>
        <v>0</v>
      </c>
    </row>
    <row r="14" spans="1:33" s="7" customFormat="1" ht="20.100000000000001" customHeight="1" x14ac:dyDescent="0.2">
      <c r="A14" s="19" t="s">
        <v>68</v>
      </c>
      <c r="B14" s="17">
        <v>0</v>
      </c>
      <c r="C14" s="17">
        <v>0</v>
      </c>
      <c r="D14" s="17">
        <v>0</v>
      </c>
      <c r="E14" s="17">
        <v>0</v>
      </c>
      <c r="F14" s="17">
        <v>2</v>
      </c>
      <c r="G14" s="17">
        <v>1910903</v>
      </c>
      <c r="H14" s="17">
        <v>0</v>
      </c>
      <c r="I14" s="17">
        <v>0</v>
      </c>
      <c r="J14" s="17">
        <v>1</v>
      </c>
      <c r="K14" s="17">
        <v>200062</v>
      </c>
      <c r="L14" s="17">
        <v>1</v>
      </c>
      <c r="M14" s="17">
        <v>3445705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1</v>
      </c>
      <c r="Y14" s="17">
        <v>499998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f t="shared" si="0"/>
        <v>5</v>
      </c>
      <c r="AG14" s="20">
        <f t="shared" si="0"/>
        <v>6056668</v>
      </c>
    </row>
    <row r="15" spans="1:33" s="7" customFormat="1" ht="20.100000000000001" customHeight="1" x14ac:dyDescent="0.2">
      <c r="A15" s="19" t="s">
        <v>26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1</v>
      </c>
      <c r="K15" s="17">
        <v>364833</v>
      </c>
      <c r="L15" s="17">
        <v>0</v>
      </c>
      <c r="M15" s="17">
        <v>0</v>
      </c>
      <c r="N15" s="17">
        <v>2</v>
      </c>
      <c r="O15" s="17">
        <v>549111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1</v>
      </c>
      <c r="AE15" s="17">
        <v>150000</v>
      </c>
      <c r="AF15" s="17">
        <f t="shared" si="0"/>
        <v>4</v>
      </c>
      <c r="AG15" s="20">
        <f t="shared" si="0"/>
        <v>1063944</v>
      </c>
    </row>
    <row r="16" spans="1:33" s="24" customFormat="1" ht="20.100000000000001" customHeight="1" thickBot="1" x14ac:dyDescent="0.25">
      <c r="A16" s="27" t="s">
        <v>0</v>
      </c>
      <c r="B16" s="28">
        <f>SUM(B6:B15)</f>
        <v>226</v>
      </c>
      <c r="C16" s="28">
        <f t="shared" ref="C16:Y16" si="1">SUM(C6:C15)</f>
        <v>59060879</v>
      </c>
      <c r="D16" s="28">
        <f t="shared" si="1"/>
        <v>40</v>
      </c>
      <c r="E16" s="28">
        <f t="shared" si="1"/>
        <v>20537140</v>
      </c>
      <c r="F16" s="28">
        <f t="shared" si="1"/>
        <v>70</v>
      </c>
      <c r="G16" s="28">
        <f t="shared" si="1"/>
        <v>11619730</v>
      </c>
      <c r="H16" s="28">
        <f t="shared" si="1"/>
        <v>32</v>
      </c>
      <c r="I16" s="28">
        <f t="shared" si="1"/>
        <v>14473646</v>
      </c>
      <c r="J16" s="28">
        <f t="shared" si="1"/>
        <v>43</v>
      </c>
      <c r="K16" s="28">
        <f t="shared" si="1"/>
        <v>13866138</v>
      </c>
      <c r="L16" s="28">
        <f t="shared" si="1"/>
        <v>32</v>
      </c>
      <c r="M16" s="28">
        <f t="shared" si="1"/>
        <v>22097717</v>
      </c>
      <c r="N16" s="28">
        <f t="shared" si="1"/>
        <v>12</v>
      </c>
      <c r="O16" s="28">
        <f t="shared" si="1"/>
        <v>5761662</v>
      </c>
      <c r="P16" s="28">
        <f t="shared" si="1"/>
        <v>13</v>
      </c>
      <c r="Q16" s="28">
        <f t="shared" si="1"/>
        <v>1540535</v>
      </c>
      <c r="R16" s="28">
        <f t="shared" si="1"/>
        <v>16</v>
      </c>
      <c r="S16" s="28">
        <f t="shared" si="1"/>
        <v>1730353</v>
      </c>
      <c r="T16" s="28">
        <f t="shared" si="1"/>
        <v>12</v>
      </c>
      <c r="U16" s="28">
        <f t="shared" si="1"/>
        <v>2774856</v>
      </c>
      <c r="V16" s="28">
        <f t="shared" si="1"/>
        <v>6</v>
      </c>
      <c r="W16" s="28">
        <f t="shared" si="1"/>
        <v>1491272</v>
      </c>
      <c r="X16" s="28">
        <f t="shared" si="1"/>
        <v>34</v>
      </c>
      <c r="Y16" s="28">
        <f t="shared" si="1"/>
        <v>5461959</v>
      </c>
      <c r="Z16" s="28">
        <f t="shared" ref="Z16:AG16" si="2">SUM(Z6:Z15)</f>
        <v>2</v>
      </c>
      <c r="AA16" s="28">
        <f t="shared" si="2"/>
        <v>3158147</v>
      </c>
      <c r="AB16" s="28">
        <f t="shared" si="2"/>
        <v>10</v>
      </c>
      <c r="AC16" s="28">
        <f t="shared" si="2"/>
        <v>1231824</v>
      </c>
      <c r="AD16" s="28">
        <f t="shared" si="2"/>
        <v>12</v>
      </c>
      <c r="AE16" s="28">
        <f t="shared" si="2"/>
        <v>664732</v>
      </c>
      <c r="AF16" s="28">
        <f t="shared" si="2"/>
        <v>560</v>
      </c>
      <c r="AG16" s="29">
        <f t="shared" si="2"/>
        <v>165470590</v>
      </c>
    </row>
  </sheetData>
  <mergeCells count="17">
    <mergeCell ref="J4:K4"/>
    <mergeCell ref="L4:M4"/>
    <mergeCell ref="A4:A5"/>
    <mergeCell ref="D4:E4"/>
    <mergeCell ref="B4:C4"/>
    <mergeCell ref="F4:G4"/>
    <mergeCell ref="H4:I4"/>
    <mergeCell ref="AD4:AE4"/>
    <mergeCell ref="AF4:AG4"/>
    <mergeCell ref="N4:O4"/>
    <mergeCell ref="P4:Q4"/>
    <mergeCell ref="R4:S4"/>
    <mergeCell ref="T4:U4"/>
    <mergeCell ref="V4:W4"/>
    <mergeCell ref="Z4:AA4"/>
    <mergeCell ref="AB4:AC4"/>
    <mergeCell ref="X4:Y4"/>
  </mergeCells>
  <phoneticPr fontId="0" type="noConversion"/>
  <pageMargins left="0.25" right="0.25" top="0.5" bottom="0.5" header="0.17" footer="0.17"/>
  <pageSetup scale="3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93"/>
  <sheetViews>
    <sheetView showGridLines="0" zoomScale="90" zoomScaleNormal="90" workbookViewId="0">
      <selection activeCell="A4" sqref="A4:A5"/>
    </sheetView>
  </sheetViews>
  <sheetFormatPr defaultColWidth="19.42578125" defaultRowHeight="12.75" x14ac:dyDescent="0.2"/>
  <cols>
    <col min="1" max="1" width="40" style="24" customWidth="1"/>
    <col min="2" max="2" width="30.140625" style="18" bestFit="1" customWidth="1"/>
    <col min="3" max="3" width="10.7109375" style="50" customWidth="1"/>
    <col min="4" max="4" width="10.7109375" style="51" customWidth="1"/>
    <col min="5" max="6" width="10.7109375" style="50" customWidth="1"/>
    <col min="7" max="7" width="10.7109375" style="52" customWidth="1"/>
    <col min="8" max="10" width="10.7109375" style="53" customWidth="1"/>
    <col min="11" max="14" width="10.7109375" style="52" customWidth="1"/>
    <col min="15" max="15" width="10.7109375" style="50" customWidth="1"/>
    <col min="16" max="16" width="10.7109375" style="52" customWidth="1"/>
    <col min="17" max="32" width="10.7109375" style="54" customWidth="1"/>
    <col min="33" max="33" width="10.7109375" style="55" customWidth="1"/>
    <col min="34" max="34" width="12" style="55" bestFit="1" customWidth="1"/>
    <col min="35" max="16384" width="19.42578125" style="7"/>
  </cols>
  <sheetData>
    <row r="1" spans="1:34" ht="26.25" customHeight="1" x14ac:dyDescent="0.2">
      <c r="T1" s="65"/>
    </row>
    <row r="2" spans="1:34" ht="26.25" customHeight="1" x14ac:dyDescent="0.2">
      <c r="B2" s="26"/>
      <c r="C2" s="71" t="s">
        <v>105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34" ht="26.25" customHeight="1" thickBot="1" x14ac:dyDescent="0.25">
      <c r="B3" s="30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4"/>
      <c r="P3" s="54"/>
      <c r="AG3" s="57"/>
      <c r="AH3" s="57"/>
    </row>
    <row r="4" spans="1:34" s="21" customFormat="1" ht="27" customHeight="1" x14ac:dyDescent="0.2">
      <c r="A4" s="75" t="s">
        <v>20</v>
      </c>
      <c r="B4" s="77" t="s">
        <v>8</v>
      </c>
      <c r="C4" s="74" t="s">
        <v>77</v>
      </c>
      <c r="D4" s="74"/>
      <c r="E4" s="74" t="s">
        <v>78</v>
      </c>
      <c r="F4" s="74"/>
      <c r="G4" s="74" t="s">
        <v>79</v>
      </c>
      <c r="H4" s="74"/>
      <c r="I4" s="74" t="s">
        <v>80</v>
      </c>
      <c r="J4" s="74"/>
      <c r="K4" s="74" t="s">
        <v>72</v>
      </c>
      <c r="L4" s="74"/>
      <c r="M4" s="74" t="s">
        <v>73</v>
      </c>
      <c r="N4" s="74"/>
      <c r="O4" s="74" t="s">
        <v>81</v>
      </c>
      <c r="P4" s="74"/>
      <c r="Q4" s="74" t="s">
        <v>74</v>
      </c>
      <c r="R4" s="74"/>
      <c r="S4" s="74" t="s">
        <v>75</v>
      </c>
      <c r="T4" s="74"/>
      <c r="U4" s="74" t="s">
        <v>82</v>
      </c>
      <c r="V4" s="74"/>
      <c r="W4" s="74" t="s">
        <v>76</v>
      </c>
      <c r="X4" s="74"/>
      <c r="Y4" s="74" t="s">
        <v>95</v>
      </c>
      <c r="Z4" s="74"/>
      <c r="AA4" s="74" t="s">
        <v>96</v>
      </c>
      <c r="AB4" s="74"/>
      <c r="AC4" s="74" t="s">
        <v>97</v>
      </c>
      <c r="AD4" s="74"/>
      <c r="AE4" s="74" t="s">
        <v>26</v>
      </c>
      <c r="AF4" s="74"/>
      <c r="AG4" s="74" t="s">
        <v>0</v>
      </c>
      <c r="AH4" s="79"/>
    </row>
    <row r="5" spans="1:34" s="22" customFormat="1" ht="27" customHeight="1" thickBot="1" x14ac:dyDescent="0.25">
      <c r="A5" s="76"/>
      <c r="B5" s="78"/>
      <c r="C5" s="34" t="s">
        <v>9</v>
      </c>
      <c r="D5" s="34" t="s">
        <v>10</v>
      </c>
      <c r="E5" s="34" t="s">
        <v>9</v>
      </c>
      <c r="F5" s="34" t="s">
        <v>10</v>
      </c>
      <c r="G5" s="34" t="s">
        <v>9</v>
      </c>
      <c r="H5" s="34" t="s">
        <v>10</v>
      </c>
      <c r="I5" s="34" t="s">
        <v>9</v>
      </c>
      <c r="J5" s="34" t="s">
        <v>10</v>
      </c>
      <c r="K5" s="34" t="s">
        <v>9</v>
      </c>
      <c r="L5" s="34" t="s">
        <v>10</v>
      </c>
      <c r="M5" s="34" t="s">
        <v>9</v>
      </c>
      <c r="N5" s="34" t="s">
        <v>10</v>
      </c>
      <c r="O5" s="34" t="s">
        <v>9</v>
      </c>
      <c r="P5" s="34" t="s">
        <v>10</v>
      </c>
      <c r="Q5" s="34" t="s">
        <v>9</v>
      </c>
      <c r="R5" s="34" t="s">
        <v>10</v>
      </c>
      <c r="S5" s="34" t="s">
        <v>9</v>
      </c>
      <c r="T5" s="34" t="s">
        <v>10</v>
      </c>
      <c r="U5" s="34" t="s">
        <v>9</v>
      </c>
      <c r="V5" s="34" t="s">
        <v>10</v>
      </c>
      <c r="W5" s="34" t="s">
        <v>9</v>
      </c>
      <c r="X5" s="34" t="s">
        <v>10</v>
      </c>
      <c r="Y5" s="34" t="s">
        <v>9</v>
      </c>
      <c r="Z5" s="34" t="s">
        <v>10</v>
      </c>
      <c r="AA5" s="34" t="s">
        <v>9</v>
      </c>
      <c r="AB5" s="34" t="s">
        <v>10</v>
      </c>
      <c r="AC5" s="34" t="s">
        <v>9</v>
      </c>
      <c r="AD5" s="34" t="s">
        <v>10</v>
      </c>
      <c r="AE5" s="34" t="s">
        <v>9</v>
      </c>
      <c r="AF5" s="34" t="s">
        <v>10</v>
      </c>
      <c r="AG5" s="34" t="s">
        <v>9</v>
      </c>
      <c r="AH5" s="35" t="s">
        <v>10</v>
      </c>
    </row>
    <row r="6" spans="1:34" s="31" customFormat="1" ht="18" customHeight="1" x14ac:dyDescent="0.2">
      <c r="A6" s="72" t="s">
        <v>40</v>
      </c>
      <c r="B6" s="48" t="s">
        <v>106</v>
      </c>
      <c r="C6" s="36">
        <v>0</v>
      </c>
      <c r="D6" s="36">
        <v>0</v>
      </c>
      <c r="E6" s="36">
        <v>0</v>
      </c>
      <c r="F6" s="36">
        <v>0</v>
      </c>
      <c r="G6" s="36">
        <v>7</v>
      </c>
      <c r="H6" s="36">
        <v>481437</v>
      </c>
      <c r="I6" s="36">
        <v>4</v>
      </c>
      <c r="J6" s="36">
        <v>155301</v>
      </c>
      <c r="K6" s="36">
        <v>3</v>
      </c>
      <c r="L6" s="36">
        <v>144140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3</v>
      </c>
      <c r="Z6" s="36">
        <v>224048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0</v>
      </c>
      <c r="AG6" s="36">
        <f>C6+E6+G6+I6+K6+M6+O6+Q6+S6+U6+W6+Y6+AA6+AC6+AE6</f>
        <v>17</v>
      </c>
      <c r="AH6" s="38">
        <f>D6+F6+H6+J6+L6+N6+P6+R6+T6+V6+X6+Z6+AB6+AD6+AF6</f>
        <v>1004926</v>
      </c>
    </row>
    <row r="7" spans="1:34" s="31" customFormat="1" ht="18" customHeight="1" x14ac:dyDescent="0.2">
      <c r="A7" s="72"/>
      <c r="B7" s="43" t="s">
        <v>34</v>
      </c>
      <c r="C7" s="37">
        <v>1</v>
      </c>
      <c r="D7" s="37">
        <v>40000</v>
      </c>
      <c r="E7" s="37">
        <v>0</v>
      </c>
      <c r="F7" s="37">
        <v>0</v>
      </c>
      <c r="G7" s="37">
        <v>8</v>
      </c>
      <c r="H7" s="37">
        <v>1239925</v>
      </c>
      <c r="I7" s="37">
        <v>0</v>
      </c>
      <c r="J7" s="37">
        <v>0</v>
      </c>
      <c r="K7" s="37">
        <v>0</v>
      </c>
      <c r="L7" s="37">
        <v>0</v>
      </c>
      <c r="M7" s="37">
        <v>1</v>
      </c>
      <c r="N7" s="37">
        <v>34677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1</v>
      </c>
      <c r="Z7" s="37">
        <v>44095</v>
      </c>
      <c r="AA7" s="37">
        <v>0</v>
      </c>
      <c r="AB7" s="37">
        <v>0</v>
      </c>
      <c r="AC7" s="37">
        <v>0</v>
      </c>
      <c r="AD7" s="37">
        <v>0</v>
      </c>
      <c r="AE7" s="37">
        <v>0</v>
      </c>
      <c r="AF7" s="37">
        <v>0</v>
      </c>
      <c r="AG7" s="37">
        <f t="shared" ref="AG7:AG68" si="0">C7+E7+G7+I7+K7+M7+O7+Q7+S7+U7+W7+Y7+AA7+AC7+AE7</f>
        <v>11</v>
      </c>
      <c r="AH7" s="37">
        <f t="shared" ref="AH7:AH68" si="1">D7+F7+H7+J7+L7+N7+P7+R7+T7+V7+X7+Z7+AB7+AD7+AF7</f>
        <v>1358697</v>
      </c>
    </row>
    <row r="8" spans="1:34" s="31" customFormat="1" ht="18" customHeight="1" x14ac:dyDescent="0.2">
      <c r="A8" s="46"/>
      <c r="B8" s="43" t="s">
        <v>42</v>
      </c>
      <c r="C8" s="37">
        <v>0</v>
      </c>
      <c r="D8" s="37">
        <v>0</v>
      </c>
      <c r="E8" s="37">
        <v>0</v>
      </c>
      <c r="F8" s="37">
        <v>0</v>
      </c>
      <c r="G8" s="37">
        <v>8</v>
      </c>
      <c r="H8" s="37">
        <v>2466887</v>
      </c>
      <c r="I8" s="37">
        <v>2</v>
      </c>
      <c r="J8" s="37">
        <v>5621426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7">
        <v>0</v>
      </c>
      <c r="AB8" s="37">
        <v>0</v>
      </c>
      <c r="AC8" s="37">
        <v>0</v>
      </c>
      <c r="AD8" s="37">
        <v>0</v>
      </c>
      <c r="AE8" s="37">
        <v>0</v>
      </c>
      <c r="AF8" s="37">
        <v>0</v>
      </c>
      <c r="AG8" s="37">
        <f t="shared" si="0"/>
        <v>10</v>
      </c>
      <c r="AH8" s="37">
        <f t="shared" si="1"/>
        <v>8088313</v>
      </c>
    </row>
    <row r="9" spans="1:34" s="31" customFormat="1" ht="18" customHeight="1" x14ac:dyDescent="0.2">
      <c r="A9" s="46"/>
      <c r="B9" s="43" t="s">
        <v>43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3</v>
      </c>
      <c r="L9" s="37">
        <v>73575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5</v>
      </c>
      <c r="Z9" s="37">
        <v>873639</v>
      </c>
      <c r="AA9" s="37">
        <v>0</v>
      </c>
      <c r="AB9" s="37">
        <v>0</v>
      </c>
      <c r="AC9" s="37">
        <v>0</v>
      </c>
      <c r="AD9" s="37">
        <v>0</v>
      </c>
      <c r="AE9" s="37">
        <v>1</v>
      </c>
      <c r="AF9" s="37">
        <v>45942</v>
      </c>
      <c r="AG9" s="37">
        <f t="shared" si="0"/>
        <v>9</v>
      </c>
      <c r="AH9" s="37">
        <f t="shared" si="1"/>
        <v>993156</v>
      </c>
    </row>
    <row r="10" spans="1:34" s="31" customFormat="1" ht="18" customHeight="1" x14ac:dyDescent="0.2">
      <c r="A10" s="46"/>
      <c r="B10" s="43" t="s">
        <v>88</v>
      </c>
      <c r="C10" s="37">
        <v>0</v>
      </c>
      <c r="D10" s="37">
        <v>0</v>
      </c>
      <c r="E10" s="37">
        <v>0</v>
      </c>
      <c r="F10" s="37">
        <v>0</v>
      </c>
      <c r="G10" s="37">
        <v>8</v>
      </c>
      <c r="H10" s="37">
        <v>2179489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37">
        <v>0</v>
      </c>
      <c r="AE10" s="37">
        <v>0</v>
      </c>
      <c r="AF10" s="37">
        <v>0</v>
      </c>
      <c r="AG10" s="37">
        <f t="shared" si="0"/>
        <v>8</v>
      </c>
      <c r="AH10" s="37">
        <f t="shared" si="1"/>
        <v>2179489</v>
      </c>
    </row>
    <row r="11" spans="1:34" s="31" customFormat="1" ht="18" customHeight="1" x14ac:dyDescent="0.2">
      <c r="A11" s="46"/>
      <c r="B11" s="43" t="s">
        <v>86</v>
      </c>
      <c r="C11" s="37">
        <v>0</v>
      </c>
      <c r="D11" s="37">
        <v>0</v>
      </c>
      <c r="E11" s="37">
        <v>1</v>
      </c>
      <c r="F11" s="37">
        <v>80000</v>
      </c>
      <c r="G11" s="37">
        <v>2</v>
      </c>
      <c r="H11" s="37">
        <v>174127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3</v>
      </c>
      <c r="P11" s="37">
        <v>770000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f t="shared" si="0"/>
        <v>6</v>
      </c>
      <c r="AH11" s="37">
        <f t="shared" si="1"/>
        <v>1024127</v>
      </c>
    </row>
    <row r="12" spans="1:34" s="31" customFormat="1" ht="18" customHeight="1" x14ac:dyDescent="0.2">
      <c r="A12" s="46"/>
      <c r="B12" s="43" t="s">
        <v>44</v>
      </c>
      <c r="C12" s="37">
        <v>0</v>
      </c>
      <c r="D12" s="37">
        <v>0</v>
      </c>
      <c r="E12" s="37">
        <v>2</v>
      </c>
      <c r="F12" s="37">
        <v>322806</v>
      </c>
      <c r="G12" s="37">
        <v>22</v>
      </c>
      <c r="H12" s="37">
        <v>1646854</v>
      </c>
      <c r="I12" s="37">
        <v>9</v>
      </c>
      <c r="J12" s="37">
        <v>1287454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1</v>
      </c>
      <c r="AD12" s="37">
        <v>19448</v>
      </c>
      <c r="AE12" s="37">
        <v>0</v>
      </c>
      <c r="AF12" s="37">
        <v>0</v>
      </c>
      <c r="AG12" s="37">
        <f t="shared" si="0"/>
        <v>34</v>
      </c>
      <c r="AH12" s="37">
        <f t="shared" si="1"/>
        <v>3276562</v>
      </c>
    </row>
    <row r="13" spans="1:34" s="31" customFormat="1" ht="18" customHeight="1" x14ac:dyDescent="0.2">
      <c r="A13" s="46"/>
      <c r="B13" s="43" t="s">
        <v>45</v>
      </c>
      <c r="C13" s="37">
        <v>0</v>
      </c>
      <c r="D13" s="37">
        <v>0</v>
      </c>
      <c r="E13" s="37">
        <v>1</v>
      </c>
      <c r="F13" s="37">
        <v>10098</v>
      </c>
      <c r="G13" s="37">
        <v>1</v>
      </c>
      <c r="H13" s="37">
        <v>332744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f t="shared" si="0"/>
        <v>2</v>
      </c>
      <c r="AH13" s="37">
        <f t="shared" si="1"/>
        <v>342842</v>
      </c>
    </row>
    <row r="14" spans="1:34" s="31" customFormat="1" ht="18" customHeight="1" x14ac:dyDescent="0.2">
      <c r="A14" s="46"/>
      <c r="B14" s="43" t="s">
        <v>46</v>
      </c>
      <c r="C14" s="37">
        <v>0</v>
      </c>
      <c r="D14" s="37">
        <v>0</v>
      </c>
      <c r="E14" s="37">
        <v>0</v>
      </c>
      <c r="F14" s="37">
        <v>0</v>
      </c>
      <c r="G14" s="37">
        <v>1</v>
      </c>
      <c r="H14" s="37">
        <v>73849</v>
      </c>
      <c r="I14" s="37">
        <v>2</v>
      </c>
      <c r="J14" s="37">
        <v>51534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f t="shared" si="0"/>
        <v>3</v>
      </c>
      <c r="AH14" s="37">
        <f t="shared" si="1"/>
        <v>125383</v>
      </c>
    </row>
    <row r="15" spans="1:34" s="31" customFormat="1" ht="18" customHeight="1" x14ac:dyDescent="0.2">
      <c r="A15" s="46"/>
      <c r="B15" s="43" t="s">
        <v>89</v>
      </c>
      <c r="C15" s="37">
        <v>0</v>
      </c>
      <c r="D15" s="37">
        <v>0</v>
      </c>
      <c r="E15" s="37">
        <v>0</v>
      </c>
      <c r="F15" s="37">
        <v>0</v>
      </c>
      <c r="G15" s="37">
        <v>2</v>
      </c>
      <c r="H15" s="37">
        <v>247533</v>
      </c>
      <c r="I15" s="37">
        <v>2</v>
      </c>
      <c r="J15" s="37">
        <v>63973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f t="shared" si="0"/>
        <v>4</v>
      </c>
      <c r="AH15" s="37">
        <f t="shared" si="1"/>
        <v>311506</v>
      </c>
    </row>
    <row r="16" spans="1:34" s="31" customFormat="1" ht="18" customHeight="1" x14ac:dyDescent="0.2">
      <c r="A16" s="46"/>
      <c r="B16" s="43" t="s">
        <v>18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1</v>
      </c>
      <c r="J16" s="37">
        <v>48027</v>
      </c>
      <c r="K16" s="37">
        <v>1</v>
      </c>
      <c r="L16" s="37">
        <v>1344200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f t="shared" si="0"/>
        <v>2</v>
      </c>
      <c r="AH16" s="37">
        <f t="shared" si="1"/>
        <v>1392227</v>
      </c>
    </row>
    <row r="17" spans="1:34" s="31" customFormat="1" ht="18" customHeight="1" thickBot="1" x14ac:dyDescent="0.25">
      <c r="A17" s="47" t="s">
        <v>41</v>
      </c>
      <c r="B17" s="44" t="s">
        <v>29</v>
      </c>
      <c r="C17" s="33">
        <f t="shared" ref="C17:AH17" si="2">SUM(C6:C16)</f>
        <v>1</v>
      </c>
      <c r="D17" s="33">
        <f t="shared" si="2"/>
        <v>40000</v>
      </c>
      <c r="E17" s="33">
        <f t="shared" si="2"/>
        <v>4</v>
      </c>
      <c r="F17" s="33">
        <f t="shared" si="2"/>
        <v>412904</v>
      </c>
      <c r="G17" s="33">
        <f t="shared" si="2"/>
        <v>59</v>
      </c>
      <c r="H17" s="33">
        <f t="shared" si="2"/>
        <v>8842845</v>
      </c>
      <c r="I17" s="33">
        <f t="shared" si="2"/>
        <v>20</v>
      </c>
      <c r="J17" s="33">
        <f t="shared" si="2"/>
        <v>7227715</v>
      </c>
      <c r="K17" s="33">
        <f t="shared" si="2"/>
        <v>7</v>
      </c>
      <c r="L17" s="33">
        <f t="shared" si="2"/>
        <v>1561915</v>
      </c>
      <c r="M17" s="33">
        <f t="shared" si="2"/>
        <v>1</v>
      </c>
      <c r="N17" s="33">
        <f t="shared" si="2"/>
        <v>34677</v>
      </c>
      <c r="O17" s="33">
        <f t="shared" si="2"/>
        <v>3</v>
      </c>
      <c r="P17" s="33">
        <f t="shared" si="2"/>
        <v>770000</v>
      </c>
      <c r="Q17" s="33">
        <f t="shared" si="2"/>
        <v>0</v>
      </c>
      <c r="R17" s="33">
        <f t="shared" si="2"/>
        <v>0</v>
      </c>
      <c r="S17" s="33">
        <f t="shared" si="2"/>
        <v>0</v>
      </c>
      <c r="T17" s="33">
        <f t="shared" si="2"/>
        <v>0</v>
      </c>
      <c r="U17" s="33">
        <f t="shared" si="2"/>
        <v>0</v>
      </c>
      <c r="V17" s="33">
        <f t="shared" si="2"/>
        <v>0</v>
      </c>
      <c r="W17" s="33">
        <f t="shared" si="2"/>
        <v>0</v>
      </c>
      <c r="X17" s="33">
        <f t="shared" si="2"/>
        <v>0</v>
      </c>
      <c r="Y17" s="33">
        <f t="shared" si="2"/>
        <v>9</v>
      </c>
      <c r="Z17" s="33">
        <f t="shared" si="2"/>
        <v>1141782</v>
      </c>
      <c r="AA17" s="33">
        <f t="shared" si="2"/>
        <v>0</v>
      </c>
      <c r="AB17" s="33">
        <f t="shared" si="2"/>
        <v>0</v>
      </c>
      <c r="AC17" s="33">
        <f t="shared" si="2"/>
        <v>1</v>
      </c>
      <c r="AD17" s="33">
        <f t="shared" si="2"/>
        <v>19448</v>
      </c>
      <c r="AE17" s="33">
        <f t="shared" si="2"/>
        <v>1</v>
      </c>
      <c r="AF17" s="33">
        <f t="shared" si="2"/>
        <v>45942</v>
      </c>
      <c r="AG17" s="33">
        <f t="shared" si="2"/>
        <v>106</v>
      </c>
      <c r="AH17" s="33">
        <f t="shared" si="2"/>
        <v>20097228</v>
      </c>
    </row>
    <row r="18" spans="1:34" s="31" customFormat="1" ht="18" customHeight="1" x14ac:dyDescent="0.2">
      <c r="A18" s="46" t="s">
        <v>14</v>
      </c>
      <c r="B18" s="48" t="s">
        <v>1</v>
      </c>
      <c r="C18" s="38">
        <v>1</v>
      </c>
      <c r="D18" s="38">
        <v>55561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3</v>
      </c>
      <c r="L18" s="38">
        <v>675844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f t="shared" si="0"/>
        <v>4</v>
      </c>
      <c r="AH18" s="38">
        <f t="shared" si="1"/>
        <v>731405</v>
      </c>
    </row>
    <row r="19" spans="1:34" s="31" customFormat="1" ht="18" customHeight="1" x14ac:dyDescent="0.2">
      <c r="A19" s="46"/>
      <c r="B19" s="43" t="s">
        <v>2</v>
      </c>
      <c r="C19" s="37">
        <v>1</v>
      </c>
      <c r="D19" s="37">
        <v>269177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6</v>
      </c>
      <c r="L19" s="37">
        <v>2482892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f t="shared" si="0"/>
        <v>7</v>
      </c>
      <c r="AH19" s="37">
        <f t="shared" si="1"/>
        <v>2752069</v>
      </c>
    </row>
    <row r="20" spans="1:34" s="31" customFormat="1" ht="18" customHeight="1" x14ac:dyDescent="0.2">
      <c r="A20" s="46"/>
      <c r="B20" s="43" t="s">
        <v>19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5</v>
      </c>
      <c r="R20" s="37">
        <v>61196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4</v>
      </c>
      <c r="AF20" s="37">
        <v>14494</v>
      </c>
      <c r="AG20" s="37">
        <f t="shared" si="0"/>
        <v>9</v>
      </c>
      <c r="AH20" s="37">
        <f t="shared" si="1"/>
        <v>75690</v>
      </c>
    </row>
    <row r="21" spans="1:34" s="31" customFormat="1" ht="18" customHeight="1" x14ac:dyDescent="0.2">
      <c r="A21" s="46"/>
      <c r="B21" s="43" t="s">
        <v>87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2</v>
      </c>
      <c r="L21" s="37">
        <v>471739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8</v>
      </c>
      <c r="Z21" s="37">
        <v>2072279</v>
      </c>
      <c r="AA21" s="37">
        <v>0</v>
      </c>
      <c r="AB21" s="37">
        <v>0</v>
      </c>
      <c r="AC21" s="37">
        <v>1</v>
      </c>
      <c r="AD21" s="37">
        <v>298313</v>
      </c>
      <c r="AE21" s="37">
        <v>0</v>
      </c>
      <c r="AF21" s="37">
        <v>0</v>
      </c>
      <c r="AG21" s="37">
        <f t="shared" ref="AG21:AG22" si="3">C21+E21+G21+I21+K21+M21+O21+Q21+S21+U21+W21+Y21+AA21+AC21+AE21</f>
        <v>11</v>
      </c>
      <c r="AH21" s="37">
        <f t="shared" ref="AH21:AH22" si="4">D21+F21+H21+J21+L21+N21+P21+R21+T21+V21+X21+Z21+AB21+AD21+AF21</f>
        <v>2842331</v>
      </c>
    </row>
    <row r="22" spans="1:34" s="31" customFormat="1" ht="18" customHeight="1" x14ac:dyDescent="0.2">
      <c r="A22" s="46"/>
      <c r="B22" s="43" t="s">
        <v>107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1</v>
      </c>
      <c r="L22" s="37">
        <v>607760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f t="shared" si="3"/>
        <v>1</v>
      </c>
      <c r="AH22" s="37">
        <f t="shared" si="4"/>
        <v>607760</v>
      </c>
    </row>
    <row r="23" spans="1:34" s="31" customFormat="1" ht="18" customHeight="1" x14ac:dyDescent="0.2">
      <c r="A23" s="46"/>
      <c r="B23" s="43" t="s">
        <v>108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  <c r="AE23" s="37">
        <v>1</v>
      </c>
      <c r="AF23" s="37">
        <v>30000</v>
      </c>
      <c r="AG23" s="37">
        <f t="shared" si="0"/>
        <v>1</v>
      </c>
      <c r="AH23" s="37">
        <f t="shared" si="1"/>
        <v>30000</v>
      </c>
    </row>
    <row r="24" spans="1:34" s="31" customFormat="1" ht="18" customHeight="1" x14ac:dyDescent="0.2">
      <c r="A24" s="46"/>
      <c r="B24" s="43" t="s">
        <v>32</v>
      </c>
      <c r="C24" s="37">
        <v>4</v>
      </c>
      <c r="D24" s="37">
        <v>796588</v>
      </c>
      <c r="E24" s="37">
        <v>1</v>
      </c>
      <c r="F24" s="37">
        <v>421496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f t="shared" si="0"/>
        <v>5</v>
      </c>
      <c r="AH24" s="37">
        <f t="shared" si="1"/>
        <v>1218084</v>
      </c>
    </row>
    <row r="25" spans="1:34" s="31" customFormat="1" ht="18" customHeight="1" thickBot="1" x14ac:dyDescent="0.25">
      <c r="A25" s="47" t="s">
        <v>22</v>
      </c>
      <c r="B25" s="44" t="s">
        <v>29</v>
      </c>
      <c r="C25" s="33">
        <f>SUM(C18:C24)</f>
        <v>6</v>
      </c>
      <c r="D25" s="33">
        <f t="shared" ref="D25:AH25" si="5">SUM(D18:D24)</f>
        <v>1121326</v>
      </c>
      <c r="E25" s="33">
        <f t="shared" si="5"/>
        <v>1</v>
      </c>
      <c r="F25" s="33">
        <f t="shared" si="5"/>
        <v>421496</v>
      </c>
      <c r="G25" s="33">
        <f t="shared" si="5"/>
        <v>0</v>
      </c>
      <c r="H25" s="33">
        <f t="shared" si="5"/>
        <v>0</v>
      </c>
      <c r="I25" s="33">
        <f t="shared" si="5"/>
        <v>0</v>
      </c>
      <c r="J25" s="33">
        <f t="shared" si="5"/>
        <v>0</v>
      </c>
      <c r="K25" s="33">
        <f t="shared" si="5"/>
        <v>12</v>
      </c>
      <c r="L25" s="33">
        <f t="shared" si="5"/>
        <v>4238235</v>
      </c>
      <c r="M25" s="33">
        <f t="shared" si="5"/>
        <v>0</v>
      </c>
      <c r="N25" s="33">
        <f t="shared" si="5"/>
        <v>0</v>
      </c>
      <c r="O25" s="33">
        <f t="shared" si="5"/>
        <v>0</v>
      </c>
      <c r="P25" s="33">
        <f t="shared" si="5"/>
        <v>0</v>
      </c>
      <c r="Q25" s="33">
        <f t="shared" si="5"/>
        <v>5</v>
      </c>
      <c r="R25" s="33">
        <f t="shared" si="5"/>
        <v>61196</v>
      </c>
      <c r="S25" s="33">
        <f t="shared" si="5"/>
        <v>0</v>
      </c>
      <c r="T25" s="33">
        <f t="shared" si="5"/>
        <v>0</v>
      </c>
      <c r="U25" s="33">
        <f t="shared" si="5"/>
        <v>0</v>
      </c>
      <c r="V25" s="33">
        <f t="shared" si="5"/>
        <v>0</v>
      </c>
      <c r="W25" s="33">
        <f t="shared" si="5"/>
        <v>0</v>
      </c>
      <c r="X25" s="33">
        <f t="shared" si="5"/>
        <v>0</v>
      </c>
      <c r="Y25" s="33">
        <f t="shared" si="5"/>
        <v>8</v>
      </c>
      <c r="Z25" s="33">
        <f t="shared" si="5"/>
        <v>2072279</v>
      </c>
      <c r="AA25" s="33">
        <f t="shared" si="5"/>
        <v>0</v>
      </c>
      <c r="AB25" s="33">
        <f t="shared" si="5"/>
        <v>0</v>
      </c>
      <c r="AC25" s="33">
        <f t="shared" si="5"/>
        <v>1</v>
      </c>
      <c r="AD25" s="33">
        <f t="shared" si="5"/>
        <v>298313</v>
      </c>
      <c r="AE25" s="33">
        <f t="shared" si="5"/>
        <v>5</v>
      </c>
      <c r="AF25" s="33">
        <f t="shared" si="5"/>
        <v>44494</v>
      </c>
      <c r="AG25" s="33">
        <f t="shared" si="5"/>
        <v>38</v>
      </c>
      <c r="AH25" s="33">
        <f t="shared" si="5"/>
        <v>8257339</v>
      </c>
    </row>
    <row r="26" spans="1:34" s="31" customFormat="1" ht="18" customHeight="1" x14ac:dyDescent="0.2">
      <c r="A26" s="72" t="s">
        <v>15</v>
      </c>
      <c r="B26" s="48" t="s">
        <v>98</v>
      </c>
      <c r="C26" s="38">
        <v>1</v>
      </c>
      <c r="D26" s="38">
        <v>61200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1</v>
      </c>
      <c r="P26" s="38">
        <v>519032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f t="shared" si="0"/>
        <v>2</v>
      </c>
      <c r="AH26" s="38">
        <f t="shared" si="1"/>
        <v>580232</v>
      </c>
    </row>
    <row r="27" spans="1:34" s="31" customFormat="1" ht="18" customHeight="1" x14ac:dyDescent="0.2">
      <c r="A27" s="72"/>
      <c r="B27" s="43" t="s">
        <v>47</v>
      </c>
      <c r="C27" s="37">
        <v>0</v>
      </c>
      <c r="D27" s="37">
        <v>0</v>
      </c>
      <c r="E27" s="37">
        <v>3</v>
      </c>
      <c r="F27" s="37">
        <v>1029091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1</v>
      </c>
      <c r="P27" s="37">
        <v>1145835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f t="shared" si="0"/>
        <v>4</v>
      </c>
      <c r="AH27" s="37">
        <f t="shared" si="1"/>
        <v>2174926</v>
      </c>
    </row>
    <row r="28" spans="1:34" s="31" customFormat="1" ht="18" customHeight="1" x14ac:dyDescent="0.2">
      <c r="A28" s="46"/>
      <c r="B28" s="43" t="s">
        <v>12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4</v>
      </c>
      <c r="P28" s="37">
        <v>2522687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f t="shared" si="0"/>
        <v>4</v>
      </c>
      <c r="AH28" s="37">
        <f t="shared" si="1"/>
        <v>2522687</v>
      </c>
    </row>
    <row r="29" spans="1:34" s="31" customFormat="1" ht="18" customHeight="1" x14ac:dyDescent="0.2">
      <c r="A29" s="46"/>
      <c r="B29" s="43" t="s">
        <v>84</v>
      </c>
      <c r="C29" s="37">
        <v>0</v>
      </c>
      <c r="D29" s="37">
        <v>0</v>
      </c>
      <c r="E29" s="37">
        <v>1</v>
      </c>
      <c r="F29" s="37">
        <v>3439468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f t="shared" si="0"/>
        <v>1</v>
      </c>
      <c r="AH29" s="37">
        <f t="shared" si="1"/>
        <v>3439468</v>
      </c>
    </row>
    <row r="30" spans="1:34" s="31" customFormat="1" ht="18" customHeight="1" thickBot="1" x14ac:dyDescent="0.25">
      <c r="A30" s="47" t="s">
        <v>24</v>
      </c>
      <c r="B30" s="44" t="s">
        <v>29</v>
      </c>
      <c r="C30" s="33">
        <f>SUM(C26:C29)</f>
        <v>1</v>
      </c>
      <c r="D30" s="33">
        <f t="shared" ref="D30:AH30" si="6">SUM(D26:D29)</f>
        <v>61200</v>
      </c>
      <c r="E30" s="33">
        <f t="shared" si="6"/>
        <v>4</v>
      </c>
      <c r="F30" s="33">
        <f t="shared" si="6"/>
        <v>4468559</v>
      </c>
      <c r="G30" s="33">
        <f t="shared" si="6"/>
        <v>0</v>
      </c>
      <c r="H30" s="33">
        <f t="shared" si="6"/>
        <v>0</v>
      </c>
      <c r="I30" s="33">
        <f t="shared" si="6"/>
        <v>0</v>
      </c>
      <c r="J30" s="33">
        <f t="shared" si="6"/>
        <v>0</v>
      </c>
      <c r="K30" s="33">
        <f t="shared" si="6"/>
        <v>0</v>
      </c>
      <c r="L30" s="33">
        <f t="shared" si="6"/>
        <v>0</v>
      </c>
      <c r="M30" s="33">
        <f t="shared" si="6"/>
        <v>0</v>
      </c>
      <c r="N30" s="33">
        <f t="shared" si="6"/>
        <v>0</v>
      </c>
      <c r="O30" s="33">
        <f t="shared" si="6"/>
        <v>6</v>
      </c>
      <c r="P30" s="33">
        <f t="shared" si="6"/>
        <v>4187554</v>
      </c>
      <c r="Q30" s="33">
        <f t="shared" si="6"/>
        <v>0</v>
      </c>
      <c r="R30" s="33">
        <f t="shared" si="6"/>
        <v>0</v>
      </c>
      <c r="S30" s="33">
        <f t="shared" si="6"/>
        <v>0</v>
      </c>
      <c r="T30" s="33">
        <f t="shared" si="6"/>
        <v>0</v>
      </c>
      <c r="U30" s="33">
        <f t="shared" si="6"/>
        <v>0</v>
      </c>
      <c r="V30" s="33">
        <f t="shared" si="6"/>
        <v>0</v>
      </c>
      <c r="W30" s="33">
        <f t="shared" si="6"/>
        <v>0</v>
      </c>
      <c r="X30" s="33">
        <f t="shared" si="6"/>
        <v>0</v>
      </c>
      <c r="Y30" s="33">
        <f t="shared" si="6"/>
        <v>0</v>
      </c>
      <c r="Z30" s="33">
        <f t="shared" si="6"/>
        <v>0</v>
      </c>
      <c r="AA30" s="33">
        <f t="shared" si="6"/>
        <v>0</v>
      </c>
      <c r="AB30" s="33">
        <f t="shared" si="6"/>
        <v>0</v>
      </c>
      <c r="AC30" s="33">
        <f t="shared" si="6"/>
        <v>0</v>
      </c>
      <c r="AD30" s="33">
        <f t="shared" si="6"/>
        <v>0</v>
      </c>
      <c r="AE30" s="33">
        <f t="shared" si="6"/>
        <v>0</v>
      </c>
      <c r="AF30" s="33">
        <f t="shared" si="6"/>
        <v>0</v>
      </c>
      <c r="AG30" s="33">
        <f t="shared" si="6"/>
        <v>11</v>
      </c>
      <c r="AH30" s="33">
        <f t="shared" si="6"/>
        <v>8717313</v>
      </c>
    </row>
    <row r="31" spans="1:34" s="31" customFormat="1" ht="18" customHeight="1" x14ac:dyDescent="0.2">
      <c r="A31" s="72" t="s">
        <v>17</v>
      </c>
      <c r="B31" s="48" t="s">
        <v>48</v>
      </c>
      <c r="C31" s="38">
        <v>0</v>
      </c>
      <c r="D31" s="38">
        <v>0</v>
      </c>
      <c r="E31" s="38">
        <v>0</v>
      </c>
      <c r="F31" s="38">
        <v>0</v>
      </c>
      <c r="G31" s="58">
        <v>0</v>
      </c>
      <c r="H31" s="38">
        <v>0</v>
      </c>
      <c r="I31" s="58">
        <v>0</v>
      </c>
      <c r="J31" s="38">
        <v>0</v>
      </c>
      <c r="K31" s="38">
        <v>0</v>
      </c>
      <c r="L31" s="38">
        <v>0</v>
      </c>
      <c r="M31" s="58">
        <v>0</v>
      </c>
      <c r="N31" s="38">
        <v>0</v>
      </c>
      <c r="O31" s="58">
        <v>0</v>
      </c>
      <c r="P31" s="38">
        <v>0</v>
      </c>
      <c r="Q31" s="58">
        <v>0</v>
      </c>
      <c r="R31" s="38">
        <v>0</v>
      </c>
      <c r="S31" s="58">
        <v>0</v>
      </c>
      <c r="T31" s="38">
        <v>0</v>
      </c>
      <c r="U31" s="58">
        <v>1</v>
      </c>
      <c r="V31" s="38">
        <v>1106923</v>
      </c>
      <c r="W31" s="58">
        <v>2</v>
      </c>
      <c r="X31" s="38">
        <v>1000000</v>
      </c>
      <c r="Y31" s="58">
        <v>0</v>
      </c>
      <c r="Z31" s="38">
        <v>0</v>
      </c>
      <c r="AA31" s="58">
        <v>0</v>
      </c>
      <c r="AB31" s="38">
        <v>0</v>
      </c>
      <c r="AC31" s="58">
        <v>0</v>
      </c>
      <c r="AD31" s="38">
        <v>0</v>
      </c>
      <c r="AE31" s="58">
        <v>0</v>
      </c>
      <c r="AF31" s="38">
        <v>0</v>
      </c>
      <c r="AG31" s="38">
        <f t="shared" si="0"/>
        <v>3</v>
      </c>
      <c r="AH31" s="38">
        <f t="shared" si="1"/>
        <v>2106923</v>
      </c>
    </row>
    <row r="32" spans="1:34" s="31" customFormat="1" ht="18" customHeight="1" x14ac:dyDescent="0.2">
      <c r="A32" s="72"/>
      <c r="B32" s="43" t="s">
        <v>35</v>
      </c>
      <c r="C32" s="37">
        <v>0</v>
      </c>
      <c r="D32" s="37">
        <v>0</v>
      </c>
      <c r="E32" s="37">
        <v>0</v>
      </c>
      <c r="F32" s="37">
        <v>0</v>
      </c>
      <c r="G32" s="59">
        <v>0</v>
      </c>
      <c r="H32" s="37">
        <v>0</v>
      </c>
      <c r="I32" s="59">
        <v>0</v>
      </c>
      <c r="J32" s="37">
        <v>0</v>
      </c>
      <c r="K32" s="37">
        <v>3</v>
      </c>
      <c r="L32" s="37">
        <v>1877952</v>
      </c>
      <c r="M32" s="59">
        <v>0</v>
      </c>
      <c r="N32" s="37">
        <v>0</v>
      </c>
      <c r="O32" s="59">
        <v>1</v>
      </c>
      <c r="P32" s="37">
        <v>254997</v>
      </c>
      <c r="Q32" s="59">
        <v>1</v>
      </c>
      <c r="R32" s="37">
        <v>134753</v>
      </c>
      <c r="S32" s="59">
        <v>2</v>
      </c>
      <c r="T32" s="37">
        <v>604608</v>
      </c>
      <c r="U32" s="59">
        <v>0</v>
      </c>
      <c r="V32" s="37">
        <v>0</v>
      </c>
      <c r="W32" s="59">
        <v>0</v>
      </c>
      <c r="X32" s="37">
        <v>0</v>
      </c>
      <c r="Y32" s="59">
        <v>2</v>
      </c>
      <c r="Z32" s="37">
        <v>235319</v>
      </c>
      <c r="AA32" s="59">
        <v>0</v>
      </c>
      <c r="AB32" s="37">
        <v>0</v>
      </c>
      <c r="AC32" s="59">
        <v>1</v>
      </c>
      <c r="AD32" s="37">
        <v>43000</v>
      </c>
      <c r="AE32" s="59">
        <v>0</v>
      </c>
      <c r="AF32" s="37">
        <v>0</v>
      </c>
      <c r="AG32" s="37">
        <f t="shared" si="0"/>
        <v>10</v>
      </c>
      <c r="AH32" s="37">
        <f t="shared" si="1"/>
        <v>3150629</v>
      </c>
    </row>
    <row r="33" spans="1:34" s="31" customFormat="1" ht="18" customHeight="1" x14ac:dyDescent="0.2">
      <c r="A33" s="46"/>
      <c r="B33" s="43" t="s">
        <v>21</v>
      </c>
      <c r="C33" s="37">
        <v>1</v>
      </c>
      <c r="D33" s="37">
        <v>123642</v>
      </c>
      <c r="E33" s="37">
        <v>0</v>
      </c>
      <c r="F33" s="37">
        <v>0</v>
      </c>
      <c r="G33" s="59">
        <v>0</v>
      </c>
      <c r="H33" s="37">
        <v>0</v>
      </c>
      <c r="I33" s="59">
        <v>0</v>
      </c>
      <c r="J33" s="37">
        <v>0</v>
      </c>
      <c r="K33" s="37">
        <v>1</v>
      </c>
      <c r="L33" s="37">
        <v>599994</v>
      </c>
      <c r="M33" s="59">
        <v>10</v>
      </c>
      <c r="N33" s="37">
        <v>2156920</v>
      </c>
      <c r="O33" s="59">
        <v>0</v>
      </c>
      <c r="P33" s="37">
        <v>0</v>
      </c>
      <c r="Q33" s="59">
        <v>0</v>
      </c>
      <c r="R33" s="37">
        <v>0</v>
      </c>
      <c r="S33" s="59">
        <v>0</v>
      </c>
      <c r="T33" s="37">
        <v>0</v>
      </c>
      <c r="U33" s="59">
        <v>0</v>
      </c>
      <c r="V33" s="37">
        <v>0</v>
      </c>
      <c r="W33" s="59">
        <v>0</v>
      </c>
      <c r="X33" s="37">
        <v>0</v>
      </c>
      <c r="Y33" s="59">
        <v>2</v>
      </c>
      <c r="Z33" s="37">
        <v>285372</v>
      </c>
      <c r="AA33" s="59">
        <v>0</v>
      </c>
      <c r="AB33" s="37">
        <v>0</v>
      </c>
      <c r="AC33" s="59">
        <v>0</v>
      </c>
      <c r="AD33" s="37">
        <v>0</v>
      </c>
      <c r="AE33" s="59">
        <v>0</v>
      </c>
      <c r="AF33" s="37">
        <v>0</v>
      </c>
      <c r="AG33" s="37">
        <f t="shared" si="0"/>
        <v>14</v>
      </c>
      <c r="AH33" s="37">
        <f t="shared" si="1"/>
        <v>3165928</v>
      </c>
    </row>
    <row r="34" spans="1:34" s="31" customFormat="1" ht="18" customHeight="1" x14ac:dyDescent="0.2">
      <c r="A34" s="46"/>
      <c r="B34" s="43" t="s">
        <v>49</v>
      </c>
      <c r="C34" s="37">
        <v>1</v>
      </c>
      <c r="D34" s="37">
        <v>148048</v>
      </c>
      <c r="E34" s="37">
        <v>0</v>
      </c>
      <c r="F34" s="37">
        <v>0</v>
      </c>
      <c r="G34" s="59">
        <v>1</v>
      </c>
      <c r="H34" s="37">
        <v>49940</v>
      </c>
      <c r="I34" s="59">
        <v>0</v>
      </c>
      <c r="J34" s="37">
        <v>0</v>
      </c>
      <c r="K34" s="37">
        <v>2</v>
      </c>
      <c r="L34" s="37">
        <v>319069</v>
      </c>
      <c r="M34" s="59">
        <v>0</v>
      </c>
      <c r="N34" s="37">
        <v>0</v>
      </c>
      <c r="O34" s="59">
        <v>0</v>
      </c>
      <c r="P34" s="37">
        <v>0</v>
      </c>
      <c r="Q34" s="59">
        <v>0</v>
      </c>
      <c r="R34" s="37">
        <v>0</v>
      </c>
      <c r="S34" s="59">
        <v>1</v>
      </c>
      <c r="T34" s="37">
        <v>18600</v>
      </c>
      <c r="U34" s="59">
        <v>1</v>
      </c>
      <c r="V34" s="37">
        <v>100000</v>
      </c>
      <c r="W34" s="59">
        <v>1</v>
      </c>
      <c r="X34" s="37">
        <v>344</v>
      </c>
      <c r="Y34" s="59">
        <v>0</v>
      </c>
      <c r="Z34" s="37">
        <v>0</v>
      </c>
      <c r="AA34" s="59">
        <v>0</v>
      </c>
      <c r="AB34" s="37">
        <v>0</v>
      </c>
      <c r="AC34" s="59">
        <v>0</v>
      </c>
      <c r="AD34" s="37">
        <v>0</v>
      </c>
      <c r="AE34" s="59">
        <v>0</v>
      </c>
      <c r="AF34" s="37">
        <v>0</v>
      </c>
      <c r="AG34" s="37">
        <f t="shared" si="0"/>
        <v>7</v>
      </c>
      <c r="AH34" s="37">
        <f t="shared" si="1"/>
        <v>636001</v>
      </c>
    </row>
    <row r="35" spans="1:34" s="31" customFormat="1" ht="18" customHeight="1" x14ac:dyDescent="0.2">
      <c r="A35" s="46"/>
      <c r="B35" s="43" t="s">
        <v>83</v>
      </c>
      <c r="C35" s="37">
        <v>0</v>
      </c>
      <c r="D35" s="37">
        <v>0</v>
      </c>
      <c r="E35" s="37">
        <v>0</v>
      </c>
      <c r="F35" s="37">
        <v>0</v>
      </c>
      <c r="G35" s="59">
        <v>0</v>
      </c>
      <c r="H35" s="37">
        <v>0</v>
      </c>
      <c r="I35" s="59">
        <v>0</v>
      </c>
      <c r="J35" s="37">
        <v>0</v>
      </c>
      <c r="K35" s="37">
        <v>2</v>
      </c>
      <c r="L35" s="37">
        <v>359075</v>
      </c>
      <c r="M35" s="59">
        <v>1</v>
      </c>
      <c r="N35" s="37">
        <v>117191</v>
      </c>
      <c r="O35" s="59">
        <v>0</v>
      </c>
      <c r="P35" s="37">
        <v>0</v>
      </c>
      <c r="Q35" s="59">
        <v>6</v>
      </c>
      <c r="R35" s="37">
        <v>825986</v>
      </c>
      <c r="S35" s="59">
        <v>0</v>
      </c>
      <c r="T35" s="37">
        <v>0</v>
      </c>
      <c r="U35" s="59">
        <v>5</v>
      </c>
      <c r="V35" s="37">
        <v>869631</v>
      </c>
      <c r="W35" s="59">
        <v>0</v>
      </c>
      <c r="X35" s="37">
        <v>0</v>
      </c>
      <c r="Y35" s="59">
        <v>0</v>
      </c>
      <c r="Z35" s="37">
        <v>0</v>
      </c>
      <c r="AA35" s="59">
        <v>0</v>
      </c>
      <c r="AB35" s="37">
        <v>0</v>
      </c>
      <c r="AC35" s="59">
        <v>3</v>
      </c>
      <c r="AD35" s="37">
        <v>107564</v>
      </c>
      <c r="AE35" s="59">
        <v>0</v>
      </c>
      <c r="AF35" s="37">
        <v>0</v>
      </c>
      <c r="AG35" s="37">
        <f t="shared" si="0"/>
        <v>17</v>
      </c>
      <c r="AH35" s="37">
        <f t="shared" si="1"/>
        <v>2279447</v>
      </c>
    </row>
    <row r="36" spans="1:34" s="31" customFormat="1" ht="18" customHeight="1" x14ac:dyDescent="0.2">
      <c r="A36" s="46"/>
      <c r="B36" s="43" t="s">
        <v>13</v>
      </c>
      <c r="C36" s="37">
        <v>1</v>
      </c>
      <c r="D36" s="37">
        <v>34175</v>
      </c>
      <c r="E36" s="37">
        <v>0</v>
      </c>
      <c r="F36" s="37">
        <v>0</v>
      </c>
      <c r="G36" s="59">
        <v>0</v>
      </c>
      <c r="H36" s="37">
        <v>0</v>
      </c>
      <c r="I36" s="59">
        <v>0</v>
      </c>
      <c r="J36" s="37">
        <v>0</v>
      </c>
      <c r="K36" s="37">
        <v>2</v>
      </c>
      <c r="L36" s="37">
        <v>169810</v>
      </c>
      <c r="M36" s="59">
        <v>0</v>
      </c>
      <c r="N36" s="37">
        <v>0</v>
      </c>
      <c r="O36" s="59">
        <v>0</v>
      </c>
      <c r="P36" s="37">
        <v>0</v>
      </c>
      <c r="Q36" s="59">
        <v>0</v>
      </c>
      <c r="R36" s="37">
        <v>0</v>
      </c>
      <c r="S36" s="59">
        <v>0</v>
      </c>
      <c r="T36" s="37">
        <v>0</v>
      </c>
      <c r="U36" s="59">
        <v>0</v>
      </c>
      <c r="V36" s="37">
        <v>0</v>
      </c>
      <c r="W36" s="59">
        <v>0</v>
      </c>
      <c r="X36" s="37">
        <v>0</v>
      </c>
      <c r="Y36" s="59">
        <v>0</v>
      </c>
      <c r="Z36" s="37">
        <v>0</v>
      </c>
      <c r="AA36" s="59">
        <v>0</v>
      </c>
      <c r="AB36" s="37">
        <v>0</v>
      </c>
      <c r="AC36" s="59">
        <v>0</v>
      </c>
      <c r="AD36" s="37">
        <v>0</v>
      </c>
      <c r="AE36" s="59">
        <v>0</v>
      </c>
      <c r="AF36" s="37">
        <v>0</v>
      </c>
      <c r="AG36" s="37">
        <f t="shared" si="0"/>
        <v>3</v>
      </c>
      <c r="AH36" s="37">
        <f t="shared" si="1"/>
        <v>203985</v>
      </c>
    </row>
    <row r="37" spans="1:34" s="31" customFormat="1" ht="18" customHeight="1" x14ac:dyDescent="0.2">
      <c r="A37" s="46"/>
      <c r="B37" s="43" t="s">
        <v>36</v>
      </c>
      <c r="C37" s="37">
        <v>1</v>
      </c>
      <c r="D37" s="37">
        <v>42644</v>
      </c>
      <c r="E37" s="37">
        <v>0</v>
      </c>
      <c r="F37" s="37">
        <v>0</v>
      </c>
      <c r="G37" s="59">
        <v>1</v>
      </c>
      <c r="H37" s="37">
        <v>5000</v>
      </c>
      <c r="I37" s="59">
        <v>0</v>
      </c>
      <c r="J37" s="37">
        <v>0</v>
      </c>
      <c r="K37" s="37">
        <v>5</v>
      </c>
      <c r="L37" s="37">
        <v>2717900</v>
      </c>
      <c r="M37" s="59">
        <v>2</v>
      </c>
      <c r="N37" s="37">
        <v>395000</v>
      </c>
      <c r="O37" s="59">
        <v>0</v>
      </c>
      <c r="P37" s="37">
        <v>0</v>
      </c>
      <c r="Q37" s="59">
        <v>0</v>
      </c>
      <c r="R37" s="37">
        <v>0</v>
      </c>
      <c r="S37" s="59">
        <v>0</v>
      </c>
      <c r="T37" s="37">
        <v>0</v>
      </c>
      <c r="U37" s="59">
        <v>5</v>
      </c>
      <c r="V37" s="37">
        <v>698302</v>
      </c>
      <c r="W37" s="59">
        <v>0</v>
      </c>
      <c r="X37" s="37">
        <v>0</v>
      </c>
      <c r="Y37" s="59">
        <v>0</v>
      </c>
      <c r="Z37" s="37">
        <v>0</v>
      </c>
      <c r="AA37" s="59">
        <v>0</v>
      </c>
      <c r="AB37" s="37">
        <v>0</v>
      </c>
      <c r="AC37" s="59">
        <v>0</v>
      </c>
      <c r="AD37" s="37">
        <v>0</v>
      </c>
      <c r="AE37" s="59">
        <v>0</v>
      </c>
      <c r="AF37" s="37">
        <v>0</v>
      </c>
      <c r="AG37" s="37">
        <f t="shared" si="0"/>
        <v>14</v>
      </c>
      <c r="AH37" s="37">
        <f t="shared" si="1"/>
        <v>3858846</v>
      </c>
    </row>
    <row r="38" spans="1:34" s="31" customFormat="1" ht="18" customHeight="1" x14ac:dyDescent="0.2">
      <c r="A38" s="46"/>
      <c r="B38" s="43" t="s">
        <v>3</v>
      </c>
      <c r="C38" s="37">
        <v>0</v>
      </c>
      <c r="D38" s="37">
        <v>0</v>
      </c>
      <c r="E38" s="37">
        <v>0</v>
      </c>
      <c r="F38" s="37">
        <v>0</v>
      </c>
      <c r="G38" s="59">
        <v>0</v>
      </c>
      <c r="H38" s="37">
        <v>0</v>
      </c>
      <c r="I38" s="59">
        <v>0</v>
      </c>
      <c r="J38" s="37">
        <v>0</v>
      </c>
      <c r="K38" s="37">
        <v>3</v>
      </c>
      <c r="L38" s="37">
        <v>879616</v>
      </c>
      <c r="M38" s="59">
        <v>1</v>
      </c>
      <c r="N38" s="37">
        <v>14949</v>
      </c>
      <c r="O38" s="59">
        <v>0</v>
      </c>
      <c r="P38" s="37">
        <v>0</v>
      </c>
      <c r="Q38" s="59">
        <v>0</v>
      </c>
      <c r="R38" s="37">
        <v>0</v>
      </c>
      <c r="S38" s="59">
        <v>0</v>
      </c>
      <c r="T38" s="37">
        <v>0</v>
      </c>
      <c r="U38" s="59">
        <v>0</v>
      </c>
      <c r="V38" s="37">
        <v>0</v>
      </c>
      <c r="W38" s="59">
        <v>0</v>
      </c>
      <c r="X38" s="37">
        <v>0</v>
      </c>
      <c r="Y38" s="59">
        <v>0</v>
      </c>
      <c r="Z38" s="37">
        <v>0</v>
      </c>
      <c r="AA38" s="59">
        <v>0</v>
      </c>
      <c r="AB38" s="37">
        <v>0</v>
      </c>
      <c r="AC38" s="59">
        <v>0</v>
      </c>
      <c r="AD38" s="37">
        <v>0</v>
      </c>
      <c r="AE38" s="59">
        <v>0</v>
      </c>
      <c r="AF38" s="37">
        <v>0</v>
      </c>
      <c r="AG38" s="37">
        <f t="shared" si="0"/>
        <v>4</v>
      </c>
      <c r="AH38" s="37">
        <f t="shared" si="1"/>
        <v>894565</v>
      </c>
    </row>
    <row r="39" spans="1:34" s="31" customFormat="1" ht="18" customHeight="1" thickBot="1" x14ac:dyDescent="0.25">
      <c r="A39" s="47" t="s">
        <v>23</v>
      </c>
      <c r="B39" s="44" t="s">
        <v>29</v>
      </c>
      <c r="C39" s="33">
        <f t="shared" ref="C39:AH39" si="7">SUM(C31:C38)</f>
        <v>4</v>
      </c>
      <c r="D39" s="33">
        <f t="shared" si="7"/>
        <v>348509</v>
      </c>
      <c r="E39" s="33">
        <f t="shared" si="7"/>
        <v>0</v>
      </c>
      <c r="F39" s="33">
        <f t="shared" si="7"/>
        <v>0</v>
      </c>
      <c r="G39" s="33">
        <f t="shared" si="7"/>
        <v>2</v>
      </c>
      <c r="H39" s="33">
        <f t="shared" si="7"/>
        <v>54940</v>
      </c>
      <c r="I39" s="33">
        <f t="shared" si="7"/>
        <v>0</v>
      </c>
      <c r="J39" s="33">
        <f t="shared" si="7"/>
        <v>0</v>
      </c>
      <c r="K39" s="33">
        <f t="shared" si="7"/>
        <v>18</v>
      </c>
      <c r="L39" s="33">
        <f t="shared" si="7"/>
        <v>6923416</v>
      </c>
      <c r="M39" s="33">
        <f t="shared" si="7"/>
        <v>14</v>
      </c>
      <c r="N39" s="33">
        <f t="shared" si="7"/>
        <v>2684060</v>
      </c>
      <c r="O39" s="33">
        <f t="shared" si="7"/>
        <v>1</v>
      </c>
      <c r="P39" s="33">
        <f t="shared" si="7"/>
        <v>254997</v>
      </c>
      <c r="Q39" s="33">
        <f t="shared" si="7"/>
        <v>7</v>
      </c>
      <c r="R39" s="33">
        <f t="shared" si="7"/>
        <v>960739</v>
      </c>
      <c r="S39" s="33">
        <f t="shared" si="7"/>
        <v>3</v>
      </c>
      <c r="T39" s="33">
        <f t="shared" si="7"/>
        <v>623208</v>
      </c>
      <c r="U39" s="33">
        <f t="shared" si="7"/>
        <v>12</v>
      </c>
      <c r="V39" s="33">
        <f t="shared" si="7"/>
        <v>2774856</v>
      </c>
      <c r="W39" s="33">
        <f t="shared" si="7"/>
        <v>3</v>
      </c>
      <c r="X39" s="33">
        <f t="shared" si="7"/>
        <v>1000344</v>
      </c>
      <c r="Y39" s="33">
        <f t="shared" si="7"/>
        <v>4</v>
      </c>
      <c r="Z39" s="33">
        <f t="shared" si="7"/>
        <v>520691</v>
      </c>
      <c r="AA39" s="33">
        <f t="shared" si="7"/>
        <v>0</v>
      </c>
      <c r="AB39" s="33">
        <f t="shared" si="7"/>
        <v>0</v>
      </c>
      <c r="AC39" s="33">
        <f t="shared" si="7"/>
        <v>4</v>
      </c>
      <c r="AD39" s="33">
        <f t="shared" si="7"/>
        <v>150564</v>
      </c>
      <c r="AE39" s="33">
        <f t="shared" si="7"/>
        <v>0</v>
      </c>
      <c r="AF39" s="33">
        <f t="shared" si="7"/>
        <v>0</v>
      </c>
      <c r="AG39" s="33">
        <f t="shared" si="7"/>
        <v>72</v>
      </c>
      <c r="AH39" s="33">
        <f t="shared" si="7"/>
        <v>16296324</v>
      </c>
    </row>
    <row r="40" spans="1:34" s="31" customFormat="1" ht="18" customHeight="1" x14ac:dyDescent="0.2">
      <c r="A40" s="46" t="s">
        <v>37</v>
      </c>
      <c r="B40" s="48" t="s">
        <v>4</v>
      </c>
      <c r="C40" s="38">
        <v>9</v>
      </c>
      <c r="D40" s="38">
        <v>4620315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f t="shared" si="0"/>
        <v>9</v>
      </c>
      <c r="AH40" s="38">
        <f t="shared" si="1"/>
        <v>4620315</v>
      </c>
    </row>
    <row r="41" spans="1:34" s="31" customFormat="1" ht="18" customHeight="1" x14ac:dyDescent="0.2">
      <c r="A41" s="46"/>
      <c r="B41" s="43" t="s">
        <v>50</v>
      </c>
      <c r="C41" s="37">
        <v>20</v>
      </c>
      <c r="D41" s="37">
        <v>9379493</v>
      </c>
      <c r="E41" s="37">
        <v>1</v>
      </c>
      <c r="F41" s="37">
        <v>25000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f t="shared" si="0"/>
        <v>21</v>
      </c>
      <c r="AH41" s="37">
        <f t="shared" si="1"/>
        <v>9404493</v>
      </c>
    </row>
    <row r="42" spans="1:34" s="31" customFormat="1" ht="18" customHeight="1" x14ac:dyDescent="0.2">
      <c r="A42" s="46"/>
      <c r="B42" s="43" t="s">
        <v>51</v>
      </c>
      <c r="C42" s="37">
        <v>3</v>
      </c>
      <c r="D42" s="37">
        <v>11100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f t="shared" si="0"/>
        <v>3</v>
      </c>
      <c r="AH42" s="37">
        <f t="shared" si="1"/>
        <v>11100</v>
      </c>
    </row>
    <row r="43" spans="1:34" s="31" customFormat="1" ht="18" customHeight="1" x14ac:dyDescent="0.2">
      <c r="A43" s="46"/>
      <c r="B43" s="43" t="s">
        <v>52</v>
      </c>
      <c r="C43" s="37">
        <v>0</v>
      </c>
      <c r="D43" s="37">
        <v>0</v>
      </c>
      <c r="E43" s="37">
        <v>3</v>
      </c>
      <c r="F43" s="37">
        <v>1113655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f t="shared" si="0"/>
        <v>3</v>
      </c>
      <c r="AH43" s="37">
        <f t="shared" si="1"/>
        <v>1113655</v>
      </c>
    </row>
    <row r="44" spans="1:34" s="31" customFormat="1" ht="18" customHeight="1" x14ac:dyDescent="0.2">
      <c r="A44" s="46"/>
      <c r="B44" s="43" t="s">
        <v>109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1</v>
      </c>
      <c r="AB44" s="37">
        <v>2997308</v>
      </c>
      <c r="AC44" s="37">
        <v>0</v>
      </c>
      <c r="AD44" s="37">
        <v>0</v>
      </c>
      <c r="AE44" s="37">
        <v>0</v>
      </c>
      <c r="AF44" s="37">
        <v>0</v>
      </c>
      <c r="AG44" s="37">
        <f t="shared" si="0"/>
        <v>1</v>
      </c>
      <c r="AH44" s="37">
        <f t="shared" si="1"/>
        <v>2997308</v>
      </c>
    </row>
    <row r="45" spans="1:34" s="31" customFormat="1" ht="18" customHeight="1" x14ac:dyDescent="0.2">
      <c r="A45" s="46"/>
      <c r="B45" s="43" t="s">
        <v>90</v>
      </c>
      <c r="C45" s="37">
        <v>8</v>
      </c>
      <c r="D45" s="37">
        <v>918646</v>
      </c>
      <c r="E45" s="37">
        <v>3</v>
      </c>
      <c r="F45" s="37">
        <v>240897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1</v>
      </c>
      <c r="N45" s="37">
        <v>120000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f t="shared" si="0"/>
        <v>12</v>
      </c>
      <c r="AH45" s="37">
        <f t="shared" si="1"/>
        <v>1279543</v>
      </c>
    </row>
    <row r="46" spans="1:34" s="31" customFormat="1" ht="18" customHeight="1" x14ac:dyDescent="0.2">
      <c r="A46" s="46"/>
      <c r="B46" s="43" t="s">
        <v>53</v>
      </c>
      <c r="C46" s="37">
        <v>6</v>
      </c>
      <c r="D46" s="37">
        <v>298883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f t="shared" si="0"/>
        <v>6</v>
      </c>
      <c r="AH46" s="37">
        <f t="shared" si="1"/>
        <v>298883</v>
      </c>
    </row>
    <row r="47" spans="1:34" s="31" customFormat="1" ht="18" customHeight="1" x14ac:dyDescent="0.2">
      <c r="A47" s="46"/>
      <c r="B47" s="43" t="s">
        <v>54</v>
      </c>
      <c r="C47" s="37">
        <v>5</v>
      </c>
      <c r="D47" s="37">
        <v>1067906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f t="shared" si="0"/>
        <v>5</v>
      </c>
      <c r="AH47" s="37">
        <f t="shared" si="1"/>
        <v>1067906</v>
      </c>
    </row>
    <row r="48" spans="1:34" s="31" customFormat="1" ht="18" customHeight="1" x14ac:dyDescent="0.2">
      <c r="A48" s="46"/>
      <c r="B48" s="43" t="s">
        <v>55</v>
      </c>
      <c r="C48" s="37">
        <v>1</v>
      </c>
      <c r="D48" s="37">
        <v>18483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f t="shared" si="0"/>
        <v>1</v>
      </c>
      <c r="AH48" s="37">
        <f t="shared" si="1"/>
        <v>18483</v>
      </c>
    </row>
    <row r="49" spans="1:34" s="31" customFormat="1" ht="18" customHeight="1" x14ac:dyDescent="0.2">
      <c r="A49" s="46"/>
      <c r="B49" s="43" t="s">
        <v>56</v>
      </c>
      <c r="C49" s="37">
        <v>14</v>
      </c>
      <c r="D49" s="37">
        <v>6010392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f t="shared" si="0"/>
        <v>14</v>
      </c>
      <c r="AH49" s="37">
        <f t="shared" si="1"/>
        <v>6010392</v>
      </c>
    </row>
    <row r="50" spans="1:34" s="31" customFormat="1" ht="18" customHeight="1" x14ac:dyDescent="0.2">
      <c r="A50" s="46"/>
      <c r="B50" s="43" t="s">
        <v>57</v>
      </c>
      <c r="C50" s="37">
        <v>2</v>
      </c>
      <c r="D50" s="37">
        <v>723688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2</v>
      </c>
      <c r="N50" s="37">
        <v>489720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f t="shared" si="0"/>
        <v>4</v>
      </c>
      <c r="AH50" s="37">
        <f t="shared" si="1"/>
        <v>1213408</v>
      </c>
    </row>
    <row r="51" spans="1:34" s="31" customFormat="1" ht="18" customHeight="1" x14ac:dyDescent="0.2">
      <c r="A51" s="46"/>
      <c r="B51" s="43" t="s">
        <v>110</v>
      </c>
      <c r="C51" s="37">
        <v>1</v>
      </c>
      <c r="D51" s="37">
        <v>7020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1</v>
      </c>
      <c r="N51" s="37">
        <v>8491997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f t="shared" si="0"/>
        <v>2</v>
      </c>
      <c r="AH51" s="37">
        <f t="shared" si="1"/>
        <v>8499017</v>
      </c>
    </row>
    <row r="52" spans="1:34" s="31" customFormat="1" ht="18" customHeight="1" x14ac:dyDescent="0.2">
      <c r="A52" s="46"/>
      <c r="B52" s="43" t="s">
        <v>111</v>
      </c>
      <c r="C52" s="37">
        <v>0</v>
      </c>
      <c r="D52" s="37">
        <v>0</v>
      </c>
      <c r="E52" s="37">
        <v>1</v>
      </c>
      <c r="F52" s="37">
        <v>700000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f t="shared" si="0"/>
        <v>1</v>
      </c>
      <c r="AH52" s="37">
        <f t="shared" si="1"/>
        <v>700000</v>
      </c>
    </row>
    <row r="53" spans="1:34" s="31" customFormat="1" ht="18" customHeight="1" x14ac:dyDescent="0.2">
      <c r="A53" s="46"/>
      <c r="B53" s="43" t="s">
        <v>58</v>
      </c>
      <c r="C53" s="37">
        <v>13</v>
      </c>
      <c r="D53" s="37">
        <v>3497267</v>
      </c>
      <c r="E53" s="37">
        <v>1</v>
      </c>
      <c r="F53" s="37">
        <v>5505</v>
      </c>
      <c r="G53" s="37">
        <v>0</v>
      </c>
      <c r="H53" s="37">
        <v>0</v>
      </c>
      <c r="I53" s="37">
        <v>1</v>
      </c>
      <c r="J53" s="37">
        <v>230000</v>
      </c>
      <c r="K53" s="37">
        <v>0</v>
      </c>
      <c r="L53" s="37">
        <v>0</v>
      </c>
      <c r="M53" s="37">
        <v>1</v>
      </c>
      <c r="N53" s="37">
        <v>5963305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f t="shared" si="0"/>
        <v>16</v>
      </c>
      <c r="AH53" s="37">
        <f t="shared" si="1"/>
        <v>9696077</v>
      </c>
    </row>
    <row r="54" spans="1:34" s="31" customFormat="1" ht="18" customHeight="1" x14ac:dyDescent="0.2">
      <c r="A54" s="46"/>
      <c r="B54" s="43" t="s">
        <v>59</v>
      </c>
      <c r="C54" s="37">
        <v>13</v>
      </c>
      <c r="D54" s="37">
        <v>2573173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v>0</v>
      </c>
      <c r="AE54" s="37">
        <v>0</v>
      </c>
      <c r="AF54" s="37">
        <v>0</v>
      </c>
      <c r="AG54" s="37">
        <f t="shared" si="0"/>
        <v>13</v>
      </c>
      <c r="AH54" s="37">
        <f t="shared" si="1"/>
        <v>2573173</v>
      </c>
    </row>
    <row r="55" spans="1:34" s="31" customFormat="1" ht="18" customHeight="1" x14ac:dyDescent="0.2">
      <c r="A55" s="46"/>
      <c r="B55" s="43" t="s">
        <v>31</v>
      </c>
      <c r="C55" s="37">
        <v>12</v>
      </c>
      <c r="D55" s="37">
        <v>2814185</v>
      </c>
      <c r="E55" s="37">
        <v>0</v>
      </c>
      <c r="F55" s="37">
        <v>0</v>
      </c>
      <c r="G55" s="37">
        <v>1</v>
      </c>
      <c r="H55" s="37">
        <v>50000</v>
      </c>
      <c r="I55" s="37">
        <v>0</v>
      </c>
      <c r="J55" s="37">
        <v>0</v>
      </c>
      <c r="K55" s="37">
        <v>1</v>
      </c>
      <c r="L55" s="37">
        <v>167605</v>
      </c>
      <c r="M55" s="37">
        <v>2</v>
      </c>
      <c r="N55" s="37">
        <v>148421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f t="shared" si="0"/>
        <v>16</v>
      </c>
      <c r="AH55" s="37">
        <f t="shared" si="1"/>
        <v>3180211</v>
      </c>
    </row>
    <row r="56" spans="1:34" s="31" customFormat="1" ht="18" customHeight="1" x14ac:dyDescent="0.2">
      <c r="A56" s="46"/>
      <c r="B56" s="43" t="s">
        <v>99</v>
      </c>
      <c r="C56" s="37">
        <v>1</v>
      </c>
      <c r="D56" s="37">
        <v>394955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f t="shared" si="0"/>
        <v>1</v>
      </c>
      <c r="AH56" s="37">
        <f t="shared" si="1"/>
        <v>394955</v>
      </c>
    </row>
    <row r="57" spans="1:34" s="31" customFormat="1" ht="18" customHeight="1" x14ac:dyDescent="0.2">
      <c r="A57" s="46"/>
      <c r="B57" s="43" t="s">
        <v>100</v>
      </c>
      <c r="C57" s="37">
        <v>1</v>
      </c>
      <c r="D57" s="37">
        <v>325405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>
        <v>0</v>
      </c>
      <c r="AG57" s="37">
        <f t="shared" si="0"/>
        <v>1</v>
      </c>
      <c r="AH57" s="37">
        <f t="shared" si="1"/>
        <v>325405</v>
      </c>
    </row>
    <row r="58" spans="1:34" s="31" customFormat="1" ht="18" customHeight="1" x14ac:dyDescent="0.2">
      <c r="A58" s="46"/>
      <c r="B58" s="43" t="s">
        <v>101</v>
      </c>
      <c r="C58" s="37">
        <v>1</v>
      </c>
      <c r="D58" s="37">
        <v>440918</v>
      </c>
      <c r="E58" s="37">
        <v>1</v>
      </c>
      <c r="F58" s="37">
        <v>199999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v>0</v>
      </c>
      <c r="AD58" s="37">
        <v>0</v>
      </c>
      <c r="AE58" s="37">
        <v>0</v>
      </c>
      <c r="AF58" s="37">
        <v>0</v>
      </c>
      <c r="AG58" s="37">
        <f t="shared" si="0"/>
        <v>2</v>
      </c>
      <c r="AH58" s="37">
        <f t="shared" si="1"/>
        <v>640917</v>
      </c>
    </row>
    <row r="59" spans="1:34" s="31" customFormat="1" ht="18" customHeight="1" x14ac:dyDescent="0.2">
      <c r="A59" s="46"/>
      <c r="B59" s="43" t="s">
        <v>60</v>
      </c>
      <c r="C59" s="37">
        <v>4</v>
      </c>
      <c r="D59" s="37">
        <v>258318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f t="shared" si="0"/>
        <v>4</v>
      </c>
      <c r="AH59" s="37">
        <f t="shared" si="1"/>
        <v>258318</v>
      </c>
    </row>
    <row r="60" spans="1:34" s="31" customFormat="1" ht="18" customHeight="1" x14ac:dyDescent="0.2">
      <c r="A60" s="46"/>
      <c r="B60" s="43" t="s">
        <v>33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1</v>
      </c>
      <c r="N60" s="37">
        <v>5265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f t="shared" si="0"/>
        <v>1</v>
      </c>
      <c r="AH60" s="37">
        <f t="shared" si="1"/>
        <v>5265</v>
      </c>
    </row>
    <row r="61" spans="1:34" s="31" customFormat="1" ht="18" customHeight="1" x14ac:dyDescent="0.2">
      <c r="A61" s="46"/>
      <c r="B61" s="43" t="s">
        <v>112</v>
      </c>
      <c r="C61" s="37">
        <v>1</v>
      </c>
      <c r="D61" s="37">
        <v>24690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f t="shared" si="0"/>
        <v>1</v>
      </c>
      <c r="AH61" s="37">
        <f t="shared" si="1"/>
        <v>24690</v>
      </c>
    </row>
    <row r="62" spans="1:34" s="31" customFormat="1" ht="18" customHeight="1" x14ac:dyDescent="0.2">
      <c r="A62" s="46"/>
      <c r="B62" s="43" t="s">
        <v>61</v>
      </c>
      <c r="C62" s="37">
        <v>29</v>
      </c>
      <c r="D62" s="37">
        <v>5603887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f t="shared" si="0"/>
        <v>29</v>
      </c>
      <c r="AH62" s="37">
        <f t="shared" si="1"/>
        <v>5603887</v>
      </c>
    </row>
    <row r="63" spans="1:34" s="31" customFormat="1" ht="18" customHeight="1" x14ac:dyDescent="0.2">
      <c r="A63" s="46"/>
      <c r="B63" s="43" t="s">
        <v>5</v>
      </c>
      <c r="C63" s="37">
        <v>2</v>
      </c>
      <c r="D63" s="37">
        <v>21620</v>
      </c>
      <c r="E63" s="37">
        <v>12</v>
      </c>
      <c r="F63" s="37">
        <v>8861987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f t="shared" si="0"/>
        <v>14</v>
      </c>
      <c r="AH63" s="37">
        <f t="shared" si="1"/>
        <v>8883607</v>
      </c>
    </row>
    <row r="64" spans="1:34" s="31" customFormat="1" ht="18" customHeight="1" x14ac:dyDescent="0.2">
      <c r="A64" s="46"/>
      <c r="B64" s="43" t="s">
        <v>113</v>
      </c>
      <c r="C64" s="37">
        <v>1</v>
      </c>
      <c r="D64" s="37">
        <v>40337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f t="shared" si="0"/>
        <v>1</v>
      </c>
      <c r="AH64" s="37">
        <f t="shared" si="1"/>
        <v>40337</v>
      </c>
    </row>
    <row r="65" spans="1:34" s="31" customFormat="1" ht="18" customHeight="1" x14ac:dyDescent="0.2">
      <c r="A65" s="46"/>
      <c r="B65" s="43" t="s">
        <v>114</v>
      </c>
      <c r="C65" s="37">
        <v>0</v>
      </c>
      <c r="D65" s="37">
        <v>0</v>
      </c>
      <c r="E65" s="37">
        <v>1</v>
      </c>
      <c r="F65" s="37">
        <v>270802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f t="shared" si="0"/>
        <v>1</v>
      </c>
      <c r="AH65" s="37">
        <f t="shared" si="1"/>
        <v>270802</v>
      </c>
    </row>
    <row r="66" spans="1:34" s="31" customFormat="1" ht="18" customHeight="1" x14ac:dyDescent="0.2">
      <c r="A66" s="46"/>
      <c r="B66" s="43" t="s">
        <v>62</v>
      </c>
      <c r="C66" s="37">
        <v>3</v>
      </c>
      <c r="D66" s="37">
        <v>166184</v>
      </c>
      <c r="E66" s="37">
        <v>1</v>
      </c>
      <c r="F66" s="37">
        <v>15000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f t="shared" si="0"/>
        <v>4</v>
      </c>
      <c r="AH66" s="37">
        <f t="shared" si="1"/>
        <v>181184</v>
      </c>
    </row>
    <row r="67" spans="1:34" s="31" customFormat="1" ht="18" customHeight="1" x14ac:dyDescent="0.2">
      <c r="A67" s="46"/>
      <c r="B67" s="43" t="s">
        <v>63</v>
      </c>
      <c r="C67" s="37">
        <v>6</v>
      </c>
      <c r="D67" s="37">
        <v>636036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f t="shared" si="0"/>
        <v>6</v>
      </c>
      <c r="AH67" s="37">
        <f t="shared" si="1"/>
        <v>636036</v>
      </c>
    </row>
    <row r="68" spans="1:34" s="31" customFormat="1" ht="18" customHeight="1" x14ac:dyDescent="0.2">
      <c r="A68" s="46"/>
      <c r="B68" s="43" t="s">
        <v>6</v>
      </c>
      <c r="C68" s="37">
        <v>13</v>
      </c>
      <c r="D68" s="37">
        <v>4147133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f t="shared" si="0"/>
        <v>13</v>
      </c>
      <c r="AH68" s="37">
        <f t="shared" si="1"/>
        <v>4147133</v>
      </c>
    </row>
    <row r="69" spans="1:34" s="31" customFormat="1" ht="18" customHeight="1" x14ac:dyDescent="0.2">
      <c r="A69" s="46"/>
      <c r="B69" s="43" t="s">
        <v>7</v>
      </c>
      <c r="C69" s="37">
        <v>29</v>
      </c>
      <c r="D69" s="37">
        <v>10168408</v>
      </c>
      <c r="E69" s="37">
        <v>2</v>
      </c>
      <c r="F69" s="37">
        <v>3373333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4</v>
      </c>
      <c r="N69" s="37">
        <v>119797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1</v>
      </c>
      <c r="AB69" s="37">
        <v>160839</v>
      </c>
      <c r="AC69" s="37">
        <v>0</v>
      </c>
      <c r="AD69" s="37">
        <v>0</v>
      </c>
      <c r="AE69" s="37">
        <v>1</v>
      </c>
      <c r="AF69" s="37">
        <v>32000</v>
      </c>
      <c r="AG69" s="37">
        <f t="shared" ref="AG69:AG90" si="8">C69+E69+G69+I69+K69+M69+O69+Q69+S69+U69+W69+Y69+AA69+AC69+AE69</f>
        <v>37</v>
      </c>
      <c r="AH69" s="37">
        <f t="shared" ref="AH69:AH90" si="9">D69+F69+H69+J69+L69+N69+P69+R69+T69+V69+X69+Z69+AB69+AD69+AF69</f>
        <v>13854377</v>
      </c>
    </row>
    <row r="70" spans="1:34" s="31" customFormat="1" ht="18" customHeight="1" x14ac:dyDescent="0.2">
      <c r="A70" s="46"/>
      <c r="B70" s="43" t="s">
        <v>102</v>
      </c>
      <c r="C70" s="37">
        <v>1</v>
      </c>
      <c r="D70" s="37">
        <v>73122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f t="shared" si="8"/>
        <v>1</v>
      </c>
      <c r="AH70" s="37">
        <f t="shared" si="9"/>
        <v>73122</v>
      </c>
    </row>
    <row r="71" spans="1:34" s="31" customFormat="1" ht="18" customHeight="1" x14ac:dyDescent="0.2">
      <c r="A71" s="46"/>
      <c r="B71" s="43" t="s">
        <v>30</v>
      </c>
      <c r="C71" s="37">
        <v>4</v>
      </c>
      <c r="D71" s="37">
        <v>1373870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2</v>
      </c>
      <c r="N71" s="37">
        <v>297294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  <c r="X71" s="37">
        <v>0</v>
      </c>
      <c r="Y71" s="37">
        <v>0</v>
      </c>
      <c r="Z71" s="37">
        <v>0</v>
      </c>
      <c r="AA71" s="37">
        <v>0</v>
      </c>
      <c r="AB71" s="37">
        <v>0</v>
      </c>
      <c r="AC71" s="37">
        <v>0</v>
      </c>
      <c r="AD71" s="37">
        <v>0</v>
      </c>
      <c r="AE71" s="37">
        <v>0</v>
      </c>
      <c r="AF71" s="37">
        <v>0</v>
      </c>
      <c r="AG71" s="37">
        <f t="shared" si="8"/>
        <v>6</v>
      </c>
      <c r="AH71" s="37">
        <f t="shared" si="9"/>
        <v>1671164</v>
      </c>
    </row>
    <row r="72" spans="1:34" s="31" customFormat="1" ht="18" customHeight="1" x14ac:dyDescent="0.2">
      <c r="A72" s="46"/>
      <c r="B72" s="43" t="s">
        <v>91</v>
      </c>
      <c r="C72" s="37">
        <v>2</v>
      </c>
      <c r="D72" s="37">
        <v>482524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f t="shared" si="8"/>
        <v>2</v>
      </c>
      <c r="AH72" s="37">
        <f t="shared" si="9"/>
        <v>482524</v>
      </c>
    </row>
    <row r="73" spans="1:34" s="31" customFormat="1" ht="18" customHeight="1" x14ac:dyDescent="0.2">
      <c r="A73" s="46"/>
      <c r="B73" s="43" t="s">
        <v>64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1</v>
      </c>
      <c r="L73" s="37">
        <v>30000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7">
        <v>0</v>
      </c>
      <c r="AE73" s="37">
        <v>0</v>
      </c>
      <c r="AF73" s="37">
        <v>0</v>
      </c>
      <c r="AG73" s="37">
        <f t="shared" si="8"/>
        <v>1</v>
      </c>
      <c r="AH73" s="37">
        <f t="shared" si="9"/>
        <v>30000</v>
      </c>
    </row>
    <row r="74" spans="1:34" s="31" customFormat="1" ht="18" customHeight="1" x14ac:dyDescent="0.2">
      <c r="A74" s="46"/>
      <c r="B74" s="43" t="s">
        <v>92</v>
      </c>
      <c r="C74" s="37">
        <v>1</v>
      </c>
      <c r="D74" s="37">
        <v>4000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f t="shared" si="8"/>
        <v>1</v>
      </c>
      <c r="AH74" s="37">
        <f t="shared" si="9"/>
        <v>4000</v>
      </c>
    </row>
    <row r="75" spans="1:34" s="31" customFormat="1" ht="18" customHeight="1" x14ac:dyDescent="0.2">
      <c r="A75" s="46"/>
      <c r="B75" s="43" t="s">
        <v>11</v>
      </c>
      <c r="C75" s="37">
        <v>3</v>
      </c>
      <c r="D75" s="37">
        <v>520274</v>
      </c>
      <c r="E75" s="37">
        <v>1</v>
      </c>
      <c r="F75" s="37">
        <v>95000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  <c r="X75" s="37">
        <v>0</v>
      </c>
      <c r="Y75" s="37">
        <v>0</v>
      </c>
      <c r="Z75" s="37">
        <v>0</v>
      </c>
      <c r="AA75" s="37">
        <v>0</v>
      </c>
      <c r="AB75" s="37">
        <v>0</v>
      </c>
      <c r="AC75" s="37">
        <v>0</v>
      </c>
      <c r="AD75" s="37">
        <v>0</v>
      </c>
      <c r="AE75" s="37">
        <v>0</v>
      </c>
      <c r="AF75" s="37">
        <v>0</v>
      </c>
      <c r="AG75" s="37">
        <f t="shared" si="8"/>
        <v>4</v>
      </c>
      <c r="AH75" s="37">
        <f t="shared" si="9"/>
        <v>615274</v>
      </c>
    </row>
    <row r="76" spans="1:34" s="31" customFormat="1" ht="18" customHeight="1" thickBot="1" x14ac:dyDescent="0.25">
      <c r="A76" s="47" t="s">
        <v>38</v>
      </c>
      <c r="B76" s="44" t="s">
        <v>29</v>
      </c>
      <c r="C76" s="33">
        <f>SUM(C40:C75)</f>
        <v>209</v>
      </c>
      <c r="D76" s="33">
        <f t="shared" ref="D76:AH76" si="10">SUM(D40:D75)</f>
        <v>56622232</v>
      </c>
      <c r="E76" s="33">
        <f t="shared" si="10"/>
        <v>27</v>
      </c>
      <c r="F76" s="33">
        <f t="shared" si="10"/>
        <v>14901178</v>
      </c>
      <c r="G76" s="33">
        <f t="shared" si="10"/>
        <v>1</v>
      </c>
      <c r="H76" s="33">
        <f t="shared" si="10"/>
        <v>50000</v>
      </c>
      <c r="I76" s="33">
        <f t="shared" si="10"/>
        <v>1</v>
      </c>
      <c r="J76" s="33">
        <f t="shared" si="10"/>
        <v>230000</v>
      </c>
      <c r="K76" s="33">
        <f t="shared" si="10"/>
        <v>2</v>
      </c>
      <c r="L76" s="33">
        <f t="shared" si="10"/>
        <v>197605</v>
      </c>
      <c r="M76" s="33">
        <f t="shared" si="10"/>
        <v>14</v>
      </c>
      <c r="N76" s="33">
        <f t="shared" si="10"/>
        <v>15635799</v>
      </c>
      <c r="O76" s="33">
        <f t="shared" si="10"/>
        <v>0</v>
      </c>
      <c r="P76" s="33">
        <f t="shared" si="10"/>
        <v>0</v>
      </c>
      <c r="Q76" s="33">
        <f t="shared" si="10"/>
        <v>0</v>
      </c>
      <c r="R76" s="33">
        <f t="shared" si="10"/>
        <v>0</v>
      </c>
      <c r="S76" s="33">
        <f t="shared" si="10"/>
        <v>0</v>
      </c>
      <c r="T76" s="33">
        <f t="shared" si="10"/>
        <v>0</v>
      </c>
      <c r="U76" s="33">
        <f t="shared" si="10"/>
        <v>0</v>
      </c>
      <c r="V76" s="33">
        <f t="shared" si="10"/>
        <v>0</v>
      </c>
      <c r="W76" s="33">
        <f t="shared" si="10"/>
        <v>0</v>
      </c>
      <c r="X76" s="33">
        <f t="shared" si="10"/>
        <v>0</v>
      </c>
      <c r="Y76" s="33">
        <f t="shared" si="10"/>
        <v>0</v>
      </c>
      <c r="Z76" s="33">
        <f t="shared" si="10"/>
        <v>0</v>
      </c>
      <c r="AA76" s="33">
        <f t="shared" si="10"/>
        <v>2</v>
      </c>
      <c r="AB76" s="33">
        <f t="shared" si="10"/>
        <v>3158147</v>
      </c>
      <c r="AC76" s="33">
        <f t="shared" si="10"/>
        <v>0</v>
      </c>
      <c r="AD76" s="33">
        <f t="shared" si="10"/>
        <v>0</v>
      </c>
      <c r="AE76" s="33">
        <f t="shared" si="10"/>
        <v>1</v>
      </c>
      <c r="AF76" s="33">
        <f t="shared" si="10"/>
        <v>32000</v>
      </c>
      <c r="AG76" s="33">
        <f t="shared" si="10"/>
        <v>257</v>
      </c>
      <c r="AH76" s="33">
        <f t="shared" si="10"/>
        <v>90826961</v>
      </c>
    </row>
    <row r="77" spans="1:34" s="31" customFormat="1" ht="18" customHeight="1" x14ac:dyDescent="0.2">
      <c r="A77" s="72" t="s">
        <v>16</v>
      </c>
      <c r="B77" s="48" t="s">
        <v>65</v>
      </c>
      <c r="C77" s="38">
        <v>3</v>
      </c>
      <c r="D77" s="38">
        <v>620857</v>
      </c>
      <c r="E77" s="38">
        <v>1</v>
      </c>
      <c r="F77" s="38">
        <v>211574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  <c r="AG77" s="38">
        <f t="shared" si="8"/>
        <v>4</v>
      </c>
      <c r="AH77" s="38">
        <f t="shared" si="9"/>
        <v>832431</v>
      </c>
    </row>
    <row r="78" spans="1:34" s="31" customFormat="1" ht="18" customHeight="1" x14ac:dyDescent="0.2">
      <c r="A78" s="72"/>
      <c r="B78" s="43" t="s">
        <v>93</v>
      </c>
      <c r="C78" s="37">
        <v>1</v>
      </c>
      <c r="D78" s="37">
        <v>234000</v>
      </c>
      <c r="E78" s="37">
        <v>2</v>
      </c>
      <c r="F78" s="37">
        <v>113113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f t="shared" si="8"/>
        <v>3</v>
      </c>
      <c r="AH78" s="37">
        <f t="shared" si="9"/>
        <v>347113</v>
      </c>
    </row>
    <row r="79" spans="1:34" s="31" customFormat="1" ht="18" customHeight="1" x14ac:dyDescent="0.2">
      <c r="A79" s="46"/>
      <c r="B79" s="43" t="s">
        <v>103</v>
      </c>
      <c r="C79" s="37">
        <v>0</v>
      </c>
      <c r="D79" s="37">
        <v>0</v>
      </c>
      <c r="E79" s="37">
        <v>1</v>
      </c>
      <c r="F79" s="37">
        <v>8316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  <c r="X79" s="37">
        <v>0</v>
      </c>
      <c r="Y79" s="37">
        <v>0</v>
      </c>
      <c r="Z79" s="37">
        <v>0</v>
      </c>
      <c r="AA79" s="37">
        <v>0</v>
      </c>
      <c r="AB79" s="37">
        <v>0</v>
      </c>
      <c r="AC79" s="37">
        <v>0</v>
      </c>
      <c r="AD79" s="37">
        <v>0</v>
      </c>
      <c r="AE79" s="37">
        <v>0</v>
      </c>
      <c r="AF79" s="37">
        <v>0</v>
      </c>
      <c r="AG79" s="37">
        <f t="shared" si="8"/>
        <v>1</v>
      </c>
      <c r="AH79" s="37">
        <f t="shared" si="9"/>
        <v>8316</v>
      </c>
    </row>
    <row r="80" spans="1:34" s="31" customFormat="1" ht="18" customHeight="1" thickBot="1" x14ac:dyDescent="0.25">
      <c r="A80" s="47" t="s">
        <v>25</v>
      </c>
      <c r="B80" s="63" t="s">
        <v>29</v>
      </c>
      <c r="C80" s="33">
        <f>SUM(C77:C79)</f>
        <v>4</v>
      </c>
      <c r="D80" s="33">
        <f t="shared" ref="D80:AH80" si="11">SUM(D77:D79)</f>
        <v>854857</v>
      </c>
      <c r="E80" s="33">
        <f t="shared" si="11"/>
        <v>4</v>
      </c>
      <c r="F80" s="33">
        <f t="shared" si="11"/>
        <v>333003</v>
      </c>
      <c r="G80" s="33">
        <f t="shared" si="11"/>
        <v>0</v>
      </c>
      <c r="H80" s="33">
        <f t="shared" si="11"/>
        <v>0</v>
      </c>
      <c r="I80" s="33">
        <f t="shared" si="11"/>
        <v>0</v>
      </c>
      <c r="J80" s="33">
        <f t="shared" si="11"/>
        <v>0</v>
      </c>
      <c r="K80" s="33">
        <f t="shared" si="11"/>
        <v>0</v>
      </c>
      <c r="L80" s="33">
        <f t="shared" si="11"/>
        <v>0</v>
      </c>
      <c r="M80" s="33">
        <f t="shared" si="11"/>
        <v>0</v>
      </c>
      <c r="N80" s="33">
        <f t="shared" si="11"/>
        <v>0</v>
      </c>
      <c r="O80" s="33">
        <f t="shared" si="11"/>
        <v>0</v>
      </c>
      <c r="P80" s="33">
        <f t="shared" si="11"/>
        <v>0</v>
      </c>
      <c r="Q80" s="33">
        <f t="shared" si="11"/>
        <v>0</v>
      </c>
      <c r="R80" s="33">
        <f t="shared" si="11"/>
        <v>0</v>
      </c>
      <c r="S80" s="33">
        <f t="shared" si="11"/>
        <v>0</v>
      </c>
      <c r="T80" s="33">
        <f t="shared" si="11"/>
        <v>0</v>
      </c>
      <c r="U80" s="33">
        <f t="shared" si="11"/>
        <v>0</v>
      </c>
      <c r="V80" s="33">
        <f t="shared" si="11"/>
        <v>0</v>
      </c>
      <c r="W80" s="33">
        <f t="shared" si="11"/>
        <v>0</v>
      </c>
      <c r="X80" s="33">
        <f t="shared" si="11"/>
        <v>0</v>
      </c>
      <c r="Y80" s="33">
        <f t="shared" si="11"/>
        <v>0</v>
      </c>
      <c r="Z80" s="33">
        <f t="shared" si="11"/>
        <v>0</v>
      </c>
      <c r="AA80" s="33">
        <f t="shared" si="11"/>
        <v>0</v>
      </c>
      <c r="AB80" s="33">
        <f t="shared" si="11"/>
        <v>0</v>
      </c>
      <c r="AC80" s="33">
        <f t="shared" si="11"/>
        <v>0</v>
      </c>
      <c r="AD80" s="33">
        <f t="shared" si="11"/>
        <v>0</v>
      </c>
      <c r="AE80" s="33">
        <f t="shared" si="11"/>
        <v>0</v>
      </c>
      <c r="AF80" s="33">
        <f t="shared" si="11"/>
        <v>0</v>
      </c>
      <c r="AG80" s="33">
        <f t="shared" si="11"/>
        <v>8</v>
      </c>
      <c r="AH80" s="33">
        <f t="shared" si="11"/>
        <v>1187860</v>
      </c>
    </row>
    <row r="81" spans="1:34" s="31" customFormat="1" ht="18" customHeight="1" x14ac:dyDescent="0.2">
      <c r="A81" s="45" t="s">
        <v>39</v>
      </c>
      <c r="B81" s="64" t="s">
        <v>69</v>
      </c>
      <c r="C81" s="38">
        <v>1</v>
      </c>
      <c r="D81" s="38">
        <v>12755</v>
      </c>
      <c r="E81" s="38">
        <v>0</v>
      </c>
      <c r="F81" s="38">
        <v>0</v>
      </c>
      <c r="G81" s="38">
        <v>6</v>
      </c>
      <c r="H81" s="38">
        <v>761042</v>
      </c>
      <c r="I81" s="38">
        <v>11</v>
      </c>
      <c r="J81" s="38">
        <v>7015931</v>
      </c>
      <c r="K81" s="38">
        <v>2</v>
      </c>
      <c r="L81" s="38">
        <v>380072</v>
      </c>
      <c r="M81" s="38">
        <v>2</v>
      </c>
      <c r="N81" s="38">
        <v>297476</v>
      </c>
      <c r="O81" s="38">
        <v>0</v>
      </c>
      <c r="P81" s="38">
        <v>0</v>
      </c>
      <c r="Q81" s="38">
        <v>1</v>
      </c>
      <c r="R81" s="38">
        <v>518600</v>
      </c>
      <c r="S81" s="38">
        <v>13</v>
      </c>
      <c r="T81" s="38">
        <v>1107145</v>
      </c>
      <c r="U81" s="38">
        <v>0</v>
      </c>
      <c r="V81" s="38">
        <v>0</v>
      </c>
      <c r="W81" s="38">
        <v>3</v>
      </c>
      <c r="X81" s="38">
        <v>490928</v>
      </c>
      <c r="Y81" s="38">
        <v>12</v>
      </c>
      <c r="Z81" s="38">
        <v>1227209</v>
      </c>
      <c r="AA81" s="38">
        <v>0</v>
      </c>
      <c r="AB81" s="38">
        <v>0</v>
      </c>
      <c r="AC81" s="38">
        <v>4</v>
      </c>
      <c r="AD81" s="38">
        <v>763499</v>
      </c>
      <c r="AE81" s="38">
        <v>4</v>
      </c>
      <c r="AF81" s="38">
        <v>392296</v>
      </c>
      <c r="AG81" s="38">
        <f t="shared" si="8"/>
        <v>59</v>
      </c>
      <c r="AH81" s="38">
        <f t="shared" si="9"/>
        <v>12966953</v>
      </c>
    </row>
    <row r="82" spans="1:34" s="31" customFormat="1" ht="18" customHeight="1" thickBot="1" x14ac:dyDescent="0.25">
      <c r="A82" s="49" t="s">
        <v>27</v>
      </c>
      <c r="B82" s="63" t="s">
        <v>29</v>
      </c>
      <c r="C82" s="33">
        <f>SUM(C81)</f>
        <v>1</v>
      </c>
      <c r="D82" s="33">
        <f t="shared" ref="D82:AH82" si="12">SUM(D81)</f>
        <v>12755</v>
      </c>
      <c r="E82" s="33">
        <f t="shared" si="12"/>
        <v>0</v>
      </c>
      <c r="F82" s="33">
        <f t="shared" si="12"/>
        <v>0</v>
      </c>
      <c r="G82" s="33">
        <f t="shared" si="12"/>
        <v>6</v>
      </c>
      <c r="H82" s="33">
        <f t="shared" si="12"/>
        <v>761042</v>
      </c>
      <c r="I82" s="33">
        <f t="shared" si="12"/>
        <v>11</v>
      </c>
      <c r="J82" s="33">
        <f t="shared" si="12"/>
        <v>7015931</v>
      </c>
      <c r="K82" s="33">
        <f t="shared" si="12"/>
        <v>2</v>
      </c>
      <c r="L82" s="33">
        <f t="shared" si="12"/>
        <v>380072</v>
      </c>
      <c r="M82" s="33">
        <f t="shared" si="12"/>
        <v>2</v>
      </c>
      <c r="N82" s="33">
        <f t="shared" si="12"/>
        <v>297476</v>
      </c>
      <c r="O82" s="33">
        <f t="shared" si="12"/>
        <v>0</v>
      </c>
      <c r="P82" s="33">
        <f t="shared" si="12"/>
        <v>0</v>
      </c>
      <c r="Q82" s="33">
        <f t="shared" si="12"/>
        <v>1</v>
      </c>
      <c r="R82" s="33">
        <f t="shared" si="12"/>
        <v>518600</v>
      </c>
      <c r="S82" s="33">
        <f t="shared" si="12"/>
        <v>13</v>
      </c>
      <c r="T82" s="33">
        <f t="shared" si="12"/>
        <v>1107145</v>
      </c>
      <c r="U82" s="33">
        <f t="shared" si="12"/>
        <v>0</v>
      </c>
      <c r="V82" s="33">
        <f t="shared" si="12"/>
        <v>0</v>
      </c>
      <c r="W82" s="33">
        <f t="shared" si="12"/>
        <v>3</v>
      </c>
      <c r="X82" s="33">
        <f t="shared" si="12"/>
        <v>490928</v>
      </c>
      <c r="Y82" s="33">
        <f t="shared" si="12"/>
        <v>12</v>
      </c>
      <c r="Z82" s="33">
        <f t="shared" si="12"/>
        <v>1227209</v>
      </c>
      <c r="AA82" s="33">
        <f t="shared" si="12"/>
        <v>0</v>
      </c>
      <c r="AB82" s="33">
        <f t="shared" si="12"/>
        <v>0</v>
      </c>
      <c r="AC82" s="33">
        <f t="shared" si="12"/>
        <v>4</v>
      </c>
      <c r="AD82" s="33">
        <f t="shared" si="12"/>
        <v>763499</v>
      </c>
      <c r="AE82" s="33">
        <f t="shared" si="12"/>
        <v>4</v>
      </c>
      <c r="AF82" s="33">
        <f t="shared" si="12"/>
        <v>392296</v>
      </c>
      <c r="AG82" s="33">
        <f t="shared" si="12"/>
        <v>59</v>
      </c>
      <c r="AH82" s="33">
        <f t="shared" si="12"/>
        <v>12966953</v>
      </c>
    </row>
    <row r="83" spans="1:34" s="31" customFormat="1" ht="18" customHeight="1" x14ac:dyDescent="0.2">
      <c r="A83" s="46" t="s">
        <v>66</v>
      </c>
      <c r="B83" s="48" t="s">
        <v>67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  <c r="AG83" s="38">
        <f t="shared" ref="AG83" si="13">C83+E83+G83+I83+K83+M83+O83+Q83+S83+U83+W83+Y83+AA83+AC83+AE83</f>
        <v>0</v>
      </c>
      <c r="AH83" s="38">
        <f t="shared" ref="AH83" si="14">D83+F83+H83+J83+L83+N83+P83+R83+T83+V83+X83+Z83+AB83+AD83+AF83</f>
        <v>0</v>
      </c>
    </row>
    <row r="84" spans="1:34" s="31" customFormat="1" ht="18" customHeight="1" thickBot="1" x14ac:dyDescent="0.25">
      <c r="A84" s="47" t="s">
        <v>70</v>
      </c>
      <c r="B84" s="44" t="s">
        <v>29</v>
      </c>
      <c r="C84" s="33">
        <f>SUM(C83)</f>
        <v>0</v>
      </c>
      <c r="D84" s="33">
        <f t="shared" ref="D84" si="15">SUM(D83)</f>
        <v>0</v>
      </c>
      <c r="E84" s="33">
        <f t="shared" ref="E84" si="16">SUM(E83)</f>
        <v>0</v>
      </c>
      <c r="F84" s="33">
        <f t="shared" ref="F84" si="17">SUM(F83)</f>
        <v>0</v>
      </c>
      <c r="G84" s="33">
        <f t="shared" ref="G84" si="18">SUM(G83)</f>
        <v>0</v>
      </c>
      <c r="H84" s="33">
        <f t="shared" ref="H84" si="19">SUM(H83)</f>
        <v>0</v>
      </c>
      <c r="I84" s="33">
        <f t="shared" ref="I84" si="20">SUM(I83)</f>
        <v>0</v>
      </c>
      <c r="J84" s="33">
        <f t="shared" ref="J84" si="21">SUM(J83)</f>
        <v>0</v>
      </c>
      <c r="K84" s="33">
        <f t="shared" ref="K84" si="22">SUM(K83)</f>
        <v>0</v>
      </c>
      <c r="L84" s="33">
        <f t="shared" ref="L84" si="23">SUM(L83)</f>
        <v>0</v>
      </c>
      <c r="M84" s="33">
        <f t="shared" ref="M84" si="24">SUM(M83)</f>
        <v>0</v>
      </c>
      <c r="N84" s="33">
        <f t="shared" ref="N84" si="25">SUM(N83)</f>
        <v>0</v>
      </c>
      <c r="O84" s="33">
        <f t="shared" ref="O84" si="26">SUM(O83)</f>
        <v>0</v>
      </c>
      <c r="P84" s="33">
        <f t="shared" ref="P84" si="27">SUM(P83)</f>
        <v>0</v>
      </c>
      <c r="Q84" s="33">
        <f t="shared" ref="Q84" si="28">SUM(Q83)</f>
        <v>0</v>
      </c>
      <c r="R84" s="33">
        <f t="shared" ref="R84" si="29">SUM(R83)</f>
        <v>0</v>
      </c>
      <c r="S84" s="33">
        <f t="shared" ref="S84" si="30">SUM(S83)</f>
        <v>0</v>
      </c>
      <c r="T84" s="33">
        <f t="shared" ref="T84" si="31">SUM(T83)</f>
        <v>0</v>
      </c>
      <c r="U84" s="33">
        <f t="shared" ref="U84" si="32">SUM(U83)</f>
        <v>0</v>
      </c>
      <c r="V84" s="33">
        <f t="shared" ref="V84" si="33">SUM(V83)</f>
        <v>0</v>
      </c>
      <c r="W84" s="33">
        <f t="shared" ref="W84" si="34">SUM(W83)</f>
        <v>0</v>
      </c>
      <c r="X84" s="33">
        <f t="shared" ref="X84" si="35">SUM(X83)</f>
        <v>0</v>
      </c>
      <c r="Y84" s="33">
        <f t="shared" ref="Y84" si="36">SUM(Y83)</f>
        <v>0</v>
      </c>
      <c r="Z84" s="33">
        <f t="shared" ref="Z84" si="37">SUM(Z83)</f>
        <v>0</v>
      </c>
      <c r="AA84" s="33">
        <f t="shared" ref="AA84" si="38">SUM(AA83)</f>
        <v>0</v>
      </c>
      <c r="AB84" s="33">
        <f t="shared" ref="AB84" si="39">SUM(AB83)</f>
        <v>0</v>
      </c>
      <c r="AC84" s="33">
        <f t="shared" ref="AC84" si="40">SUM(AC83)</f>
        <v>0</v>
      </c>
      <c r="AD84" s="33">
        <f t="shared" ref="AD84" si="41">SUM(AD83)</f>
        <v>0</v>
      </c>
      <c r="AE84" s="33">
        <f t="shared" ref="AE84" si="42">SUM(AE83)</f>
        <v>0</v>
      </c>
      <c r="AF84" s="33">
        <f t="shared" ref="AF84:AH84" si="43">SUM(AF83)</f>
        <v>0</v>
      </c>
      <c r="AG84" s="33">
        <f t="shared" si="43"/>
        <v>0</v>
      </c>
      <c r="AH84" s="33">
        <f t="shared" si="43"/>
        <v>0</v>
      </c>
    </row>
    <row r="85" spans="1:34" s="31" customFormat="1" ht="18" customHeight="1" x14ac:dyDescent="0.2">
      <c r="A85" s="73" t="s">
        <v>68</v>
      </c>
      <c r="B85" s="48" t="s">
        <v>116</v>
      </c>
      <c r="C85" s="38">
        <v>0</v>
      </c>
      <c r="D85" s="38">
        <v>0</v>
      </c>
      <c r="E85" s="38">
        <v>0</v>
      </c>
      <c r="F85" s="38">
        <v>0</v>
      </c>
      <c r="G85" s="38">
        <v>1</v>
      </c>
      <c r="H85" s="38">
        <v>50471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  <c r="AG85" s="38">
        <f t="shared" si="8"/>
        <v>1</v>
      </c>
      <c r="AH85" s="38">
        <f t="shared" si="9"/>
        <v>50471</v>
      </c>
    </row>
    <row r="86" spans="1:34" s="31" customFormat="1" ht="18" customHeight="1" x14ac:dyDescent="0.2">
      <c r="A86" s="73"/>
      <c r="B86" s="43" t="s">
        <v>85</v>
      </c>
      <c r="C86" s="37">
        <v>0</v>
      </c>
      <c r="D86" s="37">
        <v>0</v>
      </c>
      <c r="E86" s="37">
        <v>0</v>
      </c>
      <c r="F86" s="37">
        <v>0</v>
      </c>
      <c r="G86" s="37">
        <v>1</v>
      </c>
      <c r="H86" s="37">
        <v>1860432</v>
      </c>
      <c r="I86" s="37">
        <v>0</v>
      </c>
      <c r="J86" s="37">
        <v>0</v>
      </c>
      <c r="K86" s="37">
        <v>1</v>
      </c>
      <c r="L86" s="37">
        <v>200062</v>
      </c>
      <c r="M86" s="37">
        <v>1</v>
      </c>
      <c r="N86" s="37">
        <v>3445705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7">
        <v>0</v>
      </c>
      <c r="W86" s="37">
        <v>0</v>
      </c>
      <c r="X86" s="37">
        <v>0</v>
      </c>
      <c r="Y86" s="37">
        <v>1</v>
      </c>
      <c r="Z86" s="37">
        <v>499998</v>
      </c>
      <c r="AA86" s="37">
        <v>0</v>
      </c>
      <c r="AB86" s="37">
        <v>0</v>
      </c>
      <c r="AC86" s="37">
        <v>0</v>
      </c>
      <c r="AD86" s="37">
        <v>0</v>
      </c>
      <c r="AE86" s="37">
        <v>0</v>
      </c>
      <c r="AF86" s="37">
        <v>0</v>
      </c>
      <c r="AG86" s="37">
        <f t="shared" si="8"/>
        <v>4</v>
      </c>
      <c r="AH86" s="37">
        <f t="shared" si="9"/>
        <v>6006197</v>
      </c>
    </row>
    <row r="87" spans="1:34" s="31" customFormat="1" ht="18" customHeight="1" thickBot="1" x14ac:dyDescent="0.25">
      <c r="A87" s="47" t="s">
        <v>71</v>
      </c>
      <c r="B87" s="44" t="s">
        <v>29</v>
      </c>
      <c r="C87" s="33">
        <f t="shared" ref="C87:AH87" si="44">SUM(C85:C86)</f>
        <v>0</v>
      </c>
      <c r="D87" s="33">
        <f t="shared" si="44"/>
        <v>0</v>
      </c>
      <c r="E87" s="33">
        <f t="shared" si="44"/>
        <v>0</v>
      </c>
      <c r="F87" s="33">
        <f t="shared" si="44"/>
        <v>0</v>
      </c>
      <c r="G87" s="33">
        <f t="shared" si="44"/>
        <v>2</v>
      </c>
      <c r="H87" s="33">
        <f t="shared" si="44"/>
        <v>1910903</v>
      </c>
      <c r="I87" s="33">
        <f t="shared" si="44"/>
        <v>0</v>
      </c>
      <c r="J87" s="33">
        <f t="shared" si="44"/>
        <v>0</v>
      </c>
      <c r="K87" s="33">
        <f t="shared" si="44"/>
        <v>1</v>
      </c>
      <c r="L87" s="33">
        <f t="shared" si="44"/>
        <v>200062</v>
      </c>
      <c r="M87" s="33">
        <f t="shared" si="44"/>
        <v>1</v>
      </c>
      <c r="N87" s="33">
        <f t="shared" si="44"/>
        <v>3445705</v>
      </c>
      <c r="O87" s="33">
        <f t="shared" si="44"/>
        <v>0</v>
      </c>
      <c r="P87" s="33">
        <f t="shared" si="44"/>
        <v>0</v>
      </c>
      <c r="Q87" s="33">
        <f t="shared" si="44"/>
        <v>0</v>
      </c>
      <c r="R87" s="33">
        <f t="shared" si="44"/>
        <v>0</v>
      </c>
      <c r="S87" s="33">
        <f t="shared" si="44"/>
        <v>0</v>
      </c>
      <c r="T87" s="33">
        <f t="shared" si="44"/>
        <v>0</v>
      </c>
      <c r="U87" s="33">
        <f t="shared" si="44"/>
        <v>0</v>
      </c>
      <c r="V87" s="33">
        <f t="shared" si="44"/>
        <v>0</v>
      </c>
      <c r="W87" s="33">
        <f t="shared" si="44"/>
        <v>0</v>
      </c>
      <c r="X87" s="33">
        <f t="shared" si="44"/>
        <v>0</v>
      </c>
      <c r="Y87" s="33">
        <f t="shared" si="44"/>
        <v>1</v>
      </c>
      <c r="Z87" s="33">
        <f t="shared" si="44"/>
        <v>499998</v>
      </c>
      <c r="AA87" s="33">
        <f t="shared" si="44"/>
        <v>0</v>
      </c>
      <c r="AB87" s="33">
        <f t="shared" si="44"/>
        <v>0</v>
      </c>
      <c r="AC87" s="33">
        <f t="shared" si="44"/>
        <v>0</v>
      </c>
      <c r="AD87" s="33">
        <f t="shared" si="44"/>
        <v>0</v>
      </c>
      <c r="AE87" s="33">
        <f t="shared" si="44"/>
        <v>0</v>
      </c>
      <c r="AF87" s="33">
        <f t="shared" si="44"/>
        <v>0</v>
      </c>
      <c r="AG87" s="33">
        <f t="shared" si="44"/>
        <v>5</v>
      </c>
      <c r="AH87" s="33">
        <f t="shared" si="44"/>
        <v>6056668</v>
      </c>
    </row>
    <row r="88" spans="1:34" s="31" customFormat="1" ht="18" customHeight="1" x14ac:dyDescent="0.2">
      <c r="A88" s="46" t="s">
        <v>26</v>
      </c>
      <c r="B88" s="48" t="s">
        <v>115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1</v>
      </c>
      <c r="P88" s="38">
        <v>324979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  <c r="AG88" s="38">
        <f t="shared" si="8"/>
        <v>1</v>
      </c>
      <c r="AH88" s="38">
        <f t="shared" si="9"/>
        <v>324979</v>
      </c>
    </row>
    <row r="89" spans="1:34" s="31" customFormat="1" ht="18" customHeight="1" x14ac:dyDescent="0.2">
      <c r="A89" s="46"/>
      <c r="B89" s="43" t="s">
        <v>94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37">
        <v>0</v>
      </c>
      <c r="U89" s="37">
        <v>0</v>
      </c>
      <c r="V89" s="37">
        <v>0</v>
      </c>
      <c r="W89" s="37">
        <v>0</v>
      </c>
      <c r="X89" s="37">
        <v>0</v>
      </c>
      <c r="Y89" s="37">
        <v>0</v>
      </c>
      <c r="Z89" s="37">
        <v>0</v>
      </c>
      <c r="AA89" s="37">
        <v>0</v>
      </c>
      <c r="AB89" s="37">
        <v>0</v>
      </c>
      <c r="AC89" s="37">
        <v>0</v>
      </c>
      <c r="AD89" s="37">
        <v>0</v>
      </c>
      <c r="AE89" s="37">
        <v>1</v>
      </c>
      <c r="AF89" s="37">
        <v>150000</v>
      </c>
      <c r="AG89" s="37">
        <f t="shared" si="8"/>
        <v>1</v>
      </c>
      <c r="AH89" s="37">
        <f t="shared" si="9"/>
        <v>150000</v>
      </c>
    </row>
    <row r="90" spans="1:34" s="31" customFormat="1" ht="18" customHeight="1" x14ac:dyDescent="0.2">
      <c r="A90" s="46"/>
      <c r="B90" s="43" t="s">
        <v>28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1</v>
      </c>
      <c r="L90" s="37">
        <v>364833</v>
      </c>
      <c r="M90" s="37">
        <v>0</v>
      </c>
      <c r="N90" s="37">
        <v>0</v>
      </c>
      <c r="O90" s="37">
        <v>1</v>
      </c>
      <c r="P90" s="37">
        <v>224132</v>
      </c>
      <c r="Q90" s="37">
        <v>0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  <c r="X90" s="37">
        <v>0</v>
      </c>
      <c r="Y90" s="37">
        <v>0</v>
      </c>
      <c r="Z90" s="37">
        <v>0</v>
      </c>
      <c r="AA90" s="37">
        <v>0</v>
      </c>
      <c r="AB90" s="37">
        <v>0</v>
      </c>
      <c r="AC90" s="37">
        <v>0</v>
      </c>
      <c r="AD90" s="37">
        <v>0</v>
      </c>
      <c r="AE90" s="37">
        <v>0</v>
      </c>
      <c r="AF90" s="37">
        <v>0</v>
      </c>
      <c r="AG90" s="37">
        <f t="shared" si="8"/>
        <v>2</v>
      </c>
      <c r="AH90" s="37">
        <f t="shared" si="9"/>
        <v>588965</v>
      </c>
    </row>
    <row r="91" spans="1:34" s="31" customFormat="1" ht="18" customHeight="1" thickBot="1" x14ac:dyDescent="0.25">
      <c r="A91" s="47" t="s">
        <v>26</v>
      </c>
      <c r="B91" s="44" t="s">
        <v>29</v>
      </c>
      <c r="C91" s="33">
        <f t="shared" ref="C91:AH91" si="45">SUM(C88:C90)</f>
        <v>0</v>
      </c>
      <c r="D91" s="33">
        <f t="shared" si="45"/>
        <v>0</v>
      </c>
      <c r="E91" s="33">
        <f t="shared" si="45"/>
        <v>0</v>
      </c>
      <c r="F91" s="33">
        <f t="shared" si="45"/>
        <v>0</v>
      </c>
      <c r="G91" s="33">
        <f t="shared" si="45"/>
        <v>0</v>
      </c>
      <c r="H91" s="33">
        <f t="shared" si="45"/>
        <v>0</v>
      </c>
      <c r="I91" s="33">
        <f t="shared" si="45"/>
        <v>0</v>
      </c>
      <c r="J91" s="33">
        <f t="shared" si="45"/>
        <v>0</v>
      </c>
      <c r="K91" s="33">
        <f t="shared" si="45"/>
        <v>1</v>
      </c>
      <c r="L91" s="33">
        <f t="shared" si="45"/>
        <v>364833</v>
      </c>
      <c r="M91" s="33">
        <f t="shared" si="45"/>
        <v>0</v>
      </c>
      <c r="N91" s="33">
        <f t="shared" si="45"/>
        <v>0</v>
      </c>
      <c r="O91" s="33">
        <f t="shared" si="45"/>
        <v>2</v>
      </c>
      <c r="P91" s="33">
        <f t="shared" si="45"/>
        <v>549111</v>
      </c>
      <c r="Q91" s="33">
        <f t="shared" si="45"/>
        <v>0</v>
      </c>
      <c r="R91" s="33">
        <f t="shared" si="45"/>
        <v>0</v>
      </c>
      <c r="S91" s="33">
        <f t="shared" si="45"/>
        <v>0</v>
      </c>
      <c r="T91" s="33">
        <f t="shared" si="45"/>
        <v>0</v>
      </c>
      <c r="U91" s="33">
        <f t="shared" si="45"/>
        <v>0</v>
      </c>
      <c r="V91" s="33">
        <f t="shared" si="45"/>
        <v>0</v>
      </c>
      <c r="W91" s="33">
        <f t="shared" si="45"/>
        <v>0</v>
      </c>
      <c r="X91" s="33">
        <f t="shared" si="45"/>
        <v>0</v>
      </c>
      <c r="Y91" s="33">
        <f t="shared" si="45"/>
        <v>0</v>
      </c>
      <c r="Z91" s="33">
        <f t="shared" si="45"/>
        <v>0</v>
      </c>
      <c r="AA91" s="33">
        <f t="shared" si="45"/>
        <v>0</v>
      </c>
      <c r="AB91" s="33">
        <f t="shared" si="45"/>
        <v>0</v>
      </c>
      <c r="AC91" s="33">
        <f t="shared" si="45"/>
        <v>0</v>
      </c>
      <c r="AD91" s="33">
        <f t="shared" si="45"/>
        <v>0</v>
      </c>
      <c r="AE91" s="33">
        <f t="shared" si="45"/>
        <v>1</v>
      </c>
      <c r="AF91" s="33">
        <f t="shared" si="45"/>
        <v>150000</v>
      </c>
      <c r="AG91" s="33">
        <f t="shared" si="45"/>
        <v>4</v>
      </c>
      <c r="AH91" s="33">
        <f t="shared" si="45"/>
        <v>1063944</v>
      </c>
    </row>
    <row r="92" spans="1:34" s="31" customFormat="1" ht="18" customHeight="1" thickBot="1" x14ac:dyDescent="0.25">
      <c r="B92" s="32"/>
      <c r="C92" s="60"/>
      <c r="D92" s="60"/>
      <c r="E92" s="60"/>
      <c r="F92" s="61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</row>
    <row r="93" spans="1:34" s="31" customFormat="1" ht="18" customHeight="1" thickBot="1" x14ac:dyDescent="0.25">
      <c r="A93" s="39" t="s">
        <v>0</v>
      </c>
      <c r="B93" s="40"/>
      <c r="C93" s="41">
        <f t="shared" ref="C93:AH93" si="46">C17+C25+C30+C39+C76+C80+C82+C84+C87+C91</f>
        <v>226</v>
      </c>
      <c r="D93" s="41">
        <f t="shared" si="46"/>
        <v>59060879</v>
      </c>
      <c r="E93" s="41">
        <f t="shared" si="46"/>
        <v>40</v>
      </c>
      <c r="F93" s="41">
        <f t="shared" si="46"/>
        <v>20537140</v>
      </c>
      <c r="G93" s="41">
        <f t="shared" si="46"/>
        <v>70</v>
      </c>
      <c r="H93" s="41">
        <f t="shared" si="46"/>
        <v>11619730</v>
      </c>
      <c r="I93" s="41">
        <f t="shared" si="46"/>
        <v>32</v>
      </c>
      <c r="J93" s="41">
        <f t="shared" si="46"/>
        <v>14473646</v>
      </c>
      <c r="K93" s="41">
        <f t="shared" si="46"/>
        <v>43</v>
      </c>
      <c r="L93" s="41">
        <f t="shared" si="46"/>
        <v>13866138</v>
      </c>
      <c r="M93" s="41">
        <f t="shared" si="46"/>
        <v>32</v>
      </c>
      <c r="N93" s="41">
        <f t="shared" si="46"/>
        <v>22097717</v>
      </c>
      <c r="O93" s="41">
        <f t="shared" si="46"/>
        <v>12</v>
      </c>
      <c r="P93" s="41">
        <f t="shared" si="46"/>
        <v>5761662</v>
      </c>
      <c r="Q93" s="41">
        <f t="shared" si="46"/>
        <v>13</v>
      </c>
      <c r="R93" s="41">
        <f t="shared" si="46"/>
        <v>1540535</v>
      </c>
      <c r="S93" s="41">
        <f t="shared" si="46"/>
        <v>16</v>
      </c>
      <c r="T93" s="41">
        <f t="shared" si="46"/>
        <v>1730353</v>
      </c>
      <c r="U93" s="41">
        <f t="shared" si="46"/>
        <v>12</v>
      </c>
      <c r="V93" s="41">
        <f t="shared" si="46"/>
        <v>2774856</v>
      </c>
      <c r="W93" s="41">
        <f t="shared" si="46"/>
        <v>6</v>
      </c>
      <c r="X93" s="41">
        <f t="shared" si="46"/>
        <v>1491272</v>
      </c>
      <c r="Y93" s="41">
        <f t="shared" si="46"/>
        <v>34</v>
      </c>
      <c r="Z93" s="41">
        <f t="shared" si="46"/>
        <v>5461959</v>
      </c>
      <c r="AA93" s="41">
        <f t="shared" si="46"/>
        <v>2</v>
      </c>
      <c r="AB93" s="41">
        <f t="shared" si="46"/>
        <v>3158147</v>
      </c>
      <c r="AC93" s="41">
        <f t="shared" si="46"/>
        <v>10</v>
      </c>
      <c r="AD93" s="41">
        <f t="shared" si="46"/>
        <v>1231824</v>
      </c>
      <c r="AE93" s="41">
        <f t="shared" si="46"/>
        <v>12</v>
      </c>
      <c r="AF93" s="41">
        <f t="shared" si="46"/>
        <v>664732</v>
      </c>
      <c r="AG93" s="41">
        <f t="shared" si="46"/>
        <v>560</v>
      </c>
      <c r="AH93" s="42">
        <f t="shared" si="46"/>
        <v>165470590</v>
      </c>
    </row>
  </sheetData>
  <mergeCells count="24">
    <mergeCell ref="AG4:AH4"/>
    <mergeCell ref="K4:L4"/>
    <mergeCell ref="O4:P4"/>
    <mergeCell ref="Q4:R4"/>
    <mergeCell ref="S4:T4"/>
    <mergeCell ref="U4:V4"/>
    <mergeCell ref="W4:X4"/>
    <mergeCell ref="AE4:AF4"/>
    <mergeCell ref="Y4:Z4"/>
    <mergeCell ref="AA4:AB4"/>
    <mergeCell ref="AC4:AD4"/>
    <mergeCell ref="C2:Q2"/>
    <mergeCell ref="A26:A27"/>
    <mergeCell ref="A31:A32"/>
    <mergeCell ref="A85:A86"/>
    <mergeCell ref="E4:F4"/>
    <mergeCell ref="C4:D4"/>
    <mergeCell ref="G4:H4"/>
    <mergeCell ref="A4:A5"/>
    <mergeCell ref="B4:B5"/>
    <mergeCell ref="I4:J4"/>
    <mergeCell ref="M4:N4"/>
    <mergeCell ref="A6:A7"/>
    <mergeCell ref="A77:A78"/>
  </mergeCells>
  <phoneticPr fontId="0" type="noConversion"/>
  <pageMargins left="0.25" right="0" top="0.25" bottom="0.5" header="0" footer="0.25"/>
  <pageSetup scale="30" orientation="landscape" r:id="rId1"/>
  <headerFooter alignWithMargins="0">
    <oddFooter>Page &amp;P of &amp;N</oddFooter>
  </headerFooter>
  <rowBreaks count="1" manualBreakCount="1">
    <brk id="80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Ruley Condon</cp:lastModifiedBy>
  <cp:lastPrinted>2025-08-20T16:58:38Z</cp:lastPrinted>
  <dcterms:created xsi:type="dcterms:W3CDTF">2003-07-30T18:18:18Z</dcterms:created>
  <dcterms:modified xsi:type="dcterms:W3CDTF">2025-08-21T15:48:46Z</dcterms:modified>
</cp:coreProperties>
</file>