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sp\12-Reports\01-Annual Reports\01-Annual Reports Archive\AnnualReportFY19\"/>
    </mc:Choice>
  </mc:AlternateContent>
  <bookViews>
    <workbookView xWindow="720" yWindow="570" windowWidth="10875" windowHeight="5385"/>
  </bookViews>
  <sheets>
    <sheet name="Summary" sheetId="7" r:id="rId1"/>
    <sheet name="By Unit" sheetId="6" r:id="rId2"/>
  </sheets>
  <definedNames>
    <definedName name="_xlnm.Print_Area" localSheetId="1">'By Unit'!$A$1:$P$110</definedName>
    <definedName name="_xlnm.Print_Area" localSheetId="0">Summary!$A$1:$O$18</definedName>
    <definedName name="_xlnm.Print_Titles" localSheetId="1">'By Unit'!$4:$5</definedName>
  </definedNames>
  <calcPr calcId="152511"/>
</workbook>
</file>

<file path=xl/calcChain.xml><?xml version="1.0" encoding="utf-8"?>
<calcChain xmlns="http://schemas.openxmlformats.org/spreadsheetml/2006/main">
  <c r="N7" i="7" l="1"/>
  <c r="O7" i="7"/>
  <c r="N8" i="7"/>
  <c r="O8" i="7"/>
  <c r="N9" i="7"/>
  <c r="O9" i="7"/>
  <c r="N10" i="7"/>
  <c r="O10" i="7"/>
  <c r="N11" i="7"/>
  <c r="O11" i="7"/>
  <c r="N12" i="7"/>
  <c r="O12" i="7"/>
  <c r="N13" i="7"/>
  <c r="O13" i="7"/>
  <c r="N14" i="7"/>
  <c r="O14" i="7"/>
  <c r="N15" i="7"/>
  <c r="O15" i="7"/>
  <c r="D86" i="6"/>
  <c r="E86" i="6"/>
  <c r="F86" i="6"/>
  <c r="G86" i="6"/>
  <c r="H86" i="6"/>
  <c r="I86" i="6"/>
  <c r="J86" i="6"/>
  <c r="K86" i="6"/>
  <c r="L86" i="6"/>
  <c r="M86" i="6"/>
  <c r="N86" i="6"/>
  <c r="C86" i="6"/>
  <c r="D33" i="6"/>
  <c r="E33" i="6"/>
  <c r="F33" i="6"/>
  <c r="G33" i="6"/>
  <c r="H33" i="6"/>
  <c r="I33" i="6"/>
  <c r="J33" i="6"/>
  <c r="K33" i="6"/>
  <c r="L33" i="6"/>
  <c r="M33" i="6"/>
  <c r="N33" i="6"/>
  <c r="C33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N100" i="6"/>
  <c r="M100" i="6"/>
  <c r="L100" i="6"/>
  <c r="K100" i="6"/>
  <c r="J100" i="6"/>
  <c r="I100" i="6"/>
  <c r="H100" i="6"/>
  <c r="G100" i="6"/>
  <c r="F100" i="6"/>
  <c r="E100" i="6"/>
  <c r="D100" i="6"/>
  <c r="P100" i="6" s="1"/>
  <c r="C100" i="6"/>
  <c r="N94" i="6"/>
  <c r="M94" i="6"/>
  <c r="L94" i="6"/>
  <c r="K94" i="6"/>
  <c r="J94" i="6"/>
  <c r="I94" i="6"/>
  <c r="H94" i="6"/>
  <c r="G94" i="6"/>
  <c r="F94" i="6"/>
  <c r="E94" i="6"/>
  <c r="D94" i="6"/>
  <c r="C94" i="6"/>
  <c r="N91" i="6"/>
  <c r="M91" i="6"/>
  <c r="L91" i="6"/>
  <c r="K91" i="6"/>
  <c r="J91" i="6"/>
  <c r="I91" i="6"/>
  <c r="H91" i="6"/>
  <c r="G91" i="6"/>
  <c r="F91" i="6"/>
  <c r="E91" i="6"/>
  <c r="D91" i="6"/>
  <c r="C91" i="6"/>
  <c r="D42" i="6"/>
  <c r="E42" i="6"/>
  <c r="F42" i="6"/>
  <c r="G42" i="6"/>
  <c r="H42" i="6"/>
  <c r="I42" i="6"/>
  <c r="J42" i="6"/>
  <c r="K42" i="6"/>
  <c r="L42" i="6"/>
  <c r="M42" i="6"/>
  <c r="N42" i="6"/>
  <c r="C42" i="6"/>
  <c r="O34" i="6"/>
  <c r="O35" i="6"/>
  <c r="O36" i="6"/>
  <c r="O37" i="6"/>
  <c r="O38" i="6"/>
  <c r="O39" i="6"/>
  <c r="O40" i="6"/>
  <c r="O41" i="6"/>
  <c r="N28" i="6"/>
  <c r="M28" i="6"/>
  <c r="L28" i="6"/>
  <c r="K28" i="6"/>
  <c r="J28" i="6"/>
  <c r="I28" i="6"/>
  <c r="H28" i="6"/>
  <c r="G28" i="6"/>
  <c r="F28" i="6"/>
  <c r="E28" i="6"/>
  <c r="D28" i="6"/>
  <c r="P28" i="6" s="1"/>
  <c r="C28" i="6"/>
  <c r="O28" i="6" s="1"/>
  <c r="P107" i="6"/>
  <c r="O107" i="6"/>
  <c r="P106" i="6"/>
  <c r="O106" i="6"/>
  <c r="P105" i="6"/>
  <c r="O105" i="6"/>
  <c r="P104" i="6"/>
  <c r="O104" i="6"/>
  <c r="P103" i="6"/>
  <c r="O103" i="6"/>
  <c r="P102" i="6"/>
  <c r="O102" i="6"/>
  <c r="P101" i="6"/>
  <c r="O101" i="6"/>
  <c r="P99" i="6"/>
  <c r="O99" i="6"/>
  <c r="P98" i="6"/>
  <c r="O98" i="6"/>
  <c r="P97" i="6"/>
  <c r="O97" i="6"/>
  <c r="P95" i="6"/>
  <c r="O95" i="6"/>
  <c r="P93" i="6"/>
  <c r="O93" i="6"/>
  <c r="P92" i="6"/>
  <c r="O92" i="6"/>
  <c r="P90" i="6"/>
  <c r="O90" i="6"/>
  <c r="P89" i="6"/>
  <c r="O89" i="6"/>
  <c r="P88" i="6"/>
  <c r="O88" i="6"/>
  <c r="P87" i="6"/>
  <c r="O87" i="6"/>
  <c r="P85" i="6"/>
  <c r="O85" i="6"/>
  <c r="P84" i="6"/>
  <c r="O84" i="6"/>
  <c r="P83" i="6"/>
  <c r="O83" i="6"/>
  <c r="P82" i="6"/>
  <c r="O82" i="6"/>
  <c r="P81" i="6"/>
  <c r="O81" i="6"/>
  <c r="P80" i="6"/>
  <c r="O80" i="6"/>
  <c r="P79" i="6"/>
  <c r="O79" i="6"/>
  <c r="P78" i="6"/>
  <c r="O78" i="6"/>
  <c r="P77" i="6"/>
  <c r="O77" i="6"/>
  <c r="P76" i="6"/>
  <c r="O76" i="6"/>
  <c r="P75" i="6"/>
  <c r="O75" i="6"/>
  <c r="P74" i="6"/>
  <c r="O74" i="6"/>
  <c r="P73" i="6"/>
  <c r="O73" i="6"/>
  <c r="P72" i="6"/>
  <c r="O72" i="6"/>
  <c r="P71" i="6"/>
  <c r="O71" i="6"/>
  <c r="P70" i="6"/>
  <c r="O70" i="6"/>
  <c r="P69" i="6"/>
  <c r="O69" i="6"/>
  <c r="P68" i="6"/>
  <c r="O68" i="6"/>
  <c r="P67" i="6"/>
  <c r="O67" i="6"/>
  <c r="P66" i="6"/>
  <c r="O66" i="6"/>
  <c r="P65" i="6"/>
  <c r="O65" i="6"/>
  <c r="P64" i="6"/>
  <c r="O64" i="6"/>
  <c r="P63" i="6"/>
  <c r="O63" i="6"/>
  <c r="P62" i="6"/>
  <c r="O62" i="6"/>
  <c r="P61" i="6"/>
  <c r="O61" i="6"/>
  <c r="P60" i="6"/>
  <c r="O60" i="6"/>
  <c r="P59" i="6"/>
  <c r="O59" i="6"/>
  <c r="P58" i="6"/>
  <c r="O58" i="6"/>
  <c r="P57" i="6"/>
  <c r="O57" i="6"/>
  <c r="P56" i="6"/>
  <c r="O56" i="6"/>
  <c r="P55" i="6"/>
  <c r="O55" i="6"/>
  <c r="P54" i="6"/>
  <c r="O54" i="6"/>
  <c r="P53" i="6"/>
  <c r="O53" i="6"/>
  <c r="P52" i="6"/>
  <c r="O52" i="6"/>
  <c r="P51" i="6"/>
  <c r="O51" i="6"/>
  <c r="P50" i="6"/>
  <c r="O50" i="6"/>
  <c r="P49" i="6"/>
  <c r="O49" i="6"/>
  <c r="P48" i="6"/>
  <c r="O48" i="6"/>
  <c r="P47" i="6"/>
  <c r="O47" i="6"/>
  <c r="P46" i="6"/>
  <c r="O46" i="6"/>
  <c r="P45" i="6"/>
  <c r="O45" i="6"/>
  <c r="P44" i="6"/>
  <c r="O44" i="6"/>
  <c r="P43" i="6"/>
  <c r="O43" i="6"/>
  <c r="P41" i="6"/>
  <c r="P40" i="6"/>
  <c r="P39" i="6"/>
  <c r="P38" i="6"/>
  <c r="P37" i="6"/>
  <c r="P36" i="6"/>
  <c r="P35" i="6"/>
  <c r="P34" i="6"/>
  <c r="P32" i="6"/>
  <c r="O32" i="6"/>
  <c r="P31" i="6"/>
  <c r="O31" i="6"/>
  <c r="P30" i="6"/>
  <c r="O30" i="6"/>
  <c r="P29" i="6"/>
  <c r="O29" i="6"/>
  <c r="P27" i="6"/>
  <c r="O27" i="6"/>
  <c r="P26" i="6"/>
  <c r="O26" i="6"/>
  <c r="P25" i="6"/>
  <c r="O25" i="6"/>
  <c r="P24" i="6"/>
  <c r="O24" i="6"/>
  <c r="P23" i="6"/>
  <c r="O23" i="6"/>
  <c r="P22" i="6"/>
  <c r="O22" i="6"/>
  <c r="P21" i="6"/>
  <c r="O21" i="6"/>
  <c r="P20" i="6"/>
  <c r="O20" i="6"/>
  <c r="P19" i="6"/>
  <c r="O19" i="6"/>
  <c r="P17" i="6"/>
  <c r="O17" i="6"/>
  <c r="P16" i="6"/>
  <c r="O16" i="6"/>
  <c r="P15" i="6"/>
  <c r="O15" i="6"/>
  <c r="P14" i="6"/>
  <c r="O14" i="6"/>
  <c r="P13" i="6"/>
  <c r="O13" i="6"/>
  <c r="P12" i="6"/>
  <c r="O12" i="6"/>
  <c r="P11" i="6"/>
  <c r="O11" i="6"/>
  <c r="P10" i="6"/>
  <c r="O10" i="6"/>
  <c r="P9" i="6"/>
  <c r="O9" i="6"/>
  <c r="P8" i="6"/>
  <c r="O8" i="6"/>
  <c r="P7" i="6"/>
  <c r="O7" i="6"/>
  <c r="N18" i="6"/>
  <c r="M18" i="6"/>
  <c r="L18" i="6"/>
  <c r="K18" i="6"/>
  <c r="J18" i="6"/>
  <c r="I18" i="6"/>
  <c r="H18" i="6"/>
  <c r="G18" i="6"/>
  <c r="F18" i="6"/>
  <c r="E18" i="6"/>
  <c r="O18" i="6" s="1"/>
  <c r="D18" i="6"/>
  <c r="C18" i="6"/>
  <c r="P108" i="6"/>
  <c r="P94" i="6" l="1"/>
  <c r="J110" i="6"/>
  <c r="P18" i="6"/>
  <c r="O94" i="6"/>
  <c r="O108" i="6"/>
  <c r="O100" i="6"/>
  <c r="O6" i="7"/>
  <c r="N6" i="7"/>
  <c r="K16" i="7"/>
  <c r="J16" i="7"/>
  <c r="N96" i="6"/>
  <c r="N110" i="6" s="1"/>
  <c r="M96" i="6"/>
  <c r="M110" i="6" s="1"/>
  <c r="L96" i="6"/>
  <c r="L110" i="6" s="1"/>
  <c r="K96" i="6"/>
  <c r="K110" i="6" s="1"/>
  <c r="J96" i="6"/>
  <c r="I96" i="6"/>
  <c r="I110" i="6" s="1"/>
  <c r="H96" i="6"/>
  <c r="H110" i="6" s="1"/>
  <c r="G96" i="6"/>
  <c r="G110" i="6" s="1"/>
  <c r="F96" i="6"/>
  <c r="F110" i="6" s="1"/>
  <c r="E96" i="6"/>
  <c r="E110" i="6" s="1"/>
  <c r="D96" i="6"/>
  <c r="D110" i="6" s="1"/>
  <c r="P6" i="6"/>
  <c r="O6" i="6"/>
  <c r="P96" i="6" l="1"/>
  <c r="P86" i="6"/>
  <c r="O86" i="6"/>
  <c r="P42" i="6"/>
  <c r="O42" i="6"/>
  <c r="D16" i="7" l="1"/>
  <c r="C96" i="6" l="1"/>
  <c r="C110" i="6" s="1"/>
  <c r="O96" i="6" l="1"/>
  <c r="O91" i="6"/>
  <c r="P91" i="6"/>
  <c r="P33" i="6"/>
  <c r="O33" i="6"/>
  <c r="M16" i="7"/>
  <c r="L16" i="7"/>
  <c r="I16" i="7"/>
  <c r="H16" i="7"/>
  <c r="G16" i="7"/>
  <c r="F16" i="7"/>
  <c r="B16" i="7"/>
  <c r="E16" i="7"/>
  <c r="O110" i="6" l="1"/>
  <c r="P110" i="6"/>
  <c r="N16" i="7"/>
  <c r="C16" i="7"/>
  <c r="O16" i="7" s="1"/>
</calcChain>
</file>

<file path=xl/sharedStrings.xml><?xml version="1.0" encoding="utf-8"?>
<sst xmlns="http://schemas.openxmlformats.org/spreadsheetml/2006/main" count="182" uniqueCount="126">
  <si>
    <t>Total</t>
  </si>
  <si>
    <t>Biology</t>
  </si>
  <si>
    <t>Chemistry</t>
  </si>
  <si>
    <t>Geology</t>
  </si>
  <si>
    <t>Physics</t>
  </si>
  <si>
    <t>Social Work</t>
  </si>
  <si>
    <t>Biochemistry</t>
  </si>
  <si>
    <t>Pediatrics</t>
  </si>
  <si>
    <t>Pharmacology</t>
  </si>
  <si>
    <t>Psychiatry</t>
  </si>
  <si>
    <t>Department</t>
  </si>
  <si>
    <t># of Awards</t>
  </si>
  <si>
    <t>Amount</t>
  </si>
  <si>
    <t>Foundation</t>
  </si>
  <si>
    <t>Vermont Cancer Center</t>
  </si>
  <si>
    <t>Plant &amp; Soil Science</t>
  </si>
  <si>
    <t>Education</t>
  </si>
  <si>
    <t>Mathematics &amp; Statistics</t>
  </si>
  <si>
    <t>COLLEGE OF ARTS &amp; SCIENCES</t>
  </si>
  <si>
    <t>COLLEGE OF EDUCATION &amp; SOCIAL SERVICES</t>
  </si>
  <si>
    <t>COLLEGE OF NURSING AND HEALTH SCIENCES</t>
  </si>
  <si>
    <t>COLLEGE OF ENGINEERING &amp; MATHEMATICAL SCIENCES</t>
  </si>
  <si>
    <t>Plant Biology</t>
  </si>
  <si>
    <t>Consulting Archaeology Program</t>
  </si>
  <si>
    <t>College/Unit</t>
  </si>
  <si>
    <t>Computer Science</t>
  </si>
  <si>
    <t>CAS</t>
  </si>
  <si>
    <t>CEMS</t>
  </si>
  <si>
    <t>School of Engineering</t>
  </si>
  <si>
    <t>CESS</t>
  </si>
  <si>
    <t>CNHS</t>
  </si>
  <si>
    <t>OTHER</t>
  </si>
  <si>
    <t>RSENR</t>
  </si>
  <si>
    <t>Graduate College</t>
  </si>
  <si>
    <t>Totals</t>
  </si>
  <si>
    <t>Transportation Research Center</t>
  </si>
  <si>
    <t>Surgery</t>
  </si>
  <si>
    <t>Anesthesiology</t>
  </si>
  <si>
    <t>Neurological Sciences</t>
  </si>
  <si>
    <t>Nursing</t>
  </si>
  <si>
    <t>Psychological Science</t>
  </si>
  <si>
    <t>Orthopaedics &amp; Rehabilitation</t>
  </si>
  <si>
    <t>Animal and Veterinary Sciences</t>
  </si>
  <si>
    <t>Civil &amp; Env Engineering</t>
  </si>
  <si>
    <t>Mechanical Engineering</t>
  </si>
  <si>
    <t>VP Research Admin Office</t>
  </si>
  <si>
    <t>LARNER COLLEGE OF MEDICINE</t>
  </si>
  <si>
    <t>LCOM</t>
  </si>
  <si>
    <t>Govt Agency - Federal</t>
  </si>
  <si>
    <t>State Government</t>
  </si>
  <si>
    <t>Local Government</t>
  </si>
  <si>
    <t>Industry</t>
  </si>
  <si>
    <t>College</t>
  </si>
  <si>
    <t>Medicine</t>
  </si>
  <si>
    <t>Academic Success Prg</t>
  </si>
  <si>
    <t>EPSCoR</t>
  </si>
  <si>
    <t>Gund Institute RSENR</t>
  </si>
  <si>
    <t>RUBENSTEIN SCHOOL</t>
  </si>
  <si>
    <t>COLLEGE OF AGRICULTURE &amp; LIFE SCIENCES</t>
  </si>
  <si>
    <t>CALS</t>
  </si>
  <si>
    <t xml:space="preserve">FY19 Sponsored Project Activity Report - Awards Received by Originating Sponsor Type by College/Unit                                                                </t>
  </si>
  <si>
    <t>CALS Dean's Office</t>
  </si>
  <si>
    <t>Com Dev &amp; Applied Economics</t>
  </si>
  <si>
    <t>Ext - Migrant Education</t>
  </si>
  <si>
    <t>Ext - Programming &amp; Fac Sup</t>
  </si>
  <si>
    <t>Ext - SARE</t>
  </si>
  <si>
    <t>Ext - State Ofc Staff</t>
  </si>
  <si>
    <t>Ext - Statewide 4-H</t>
  </si>
  <si>
    <t>Ext - Sustainable Agricltr Ctr</t>
  </si>
  <si>
    <t>Nutrition &amp; Food Sciences</t>
  </si>
  <si>
    <t>Economics</t>
  </si>
  <si>
    <t>Geography</t>
  </si>
  <si>
    <t>Music</t>
  </si>
  <si>
    <t>Ctr on Disability &amp; Community</t>
  </si>
  <si>
    <t>Leadership and Development Sci</t>
  </si>
  <si>
    <t>CEM Dean's Ofc</t>
  </si>
  <si>
    <t>Elec &amp; Biomed Engineering</t>
  </si>
  <si>
    <t>COM Microbio &amp; Molec Genetics</t>
  </si>
  <si>
    <t>COM Ofc of Clin Transltn Sci</t>
  </si>
  <si>
    <t>COM Ofc of Clin Trials Rsch</t>
  </si>
  <si>
    <t>COM Ofc of Primary Care</t>
  </si>
  <si>
    <t>COM Office of the Dean</t>
  </si>
  <si>
    <t>Cont Medical &amp; Interprof Ed</t>
  </si>
  <si>
    <t>Family Medicine</t>
  </si>
  <si>
    <t>Med-Cardiology</t>
  </si>
  <si>
    <t>Med-Endocrinology</t>
  </si>
  <si>
    <t>Med-Gen Internal Med</t>
  </si>
  <si>
    <t>Med-Hematology Oncology</t>
  </si>
  <si>
    <t>Med-Immunobiology</t>
  </si>
  <si>
    <t>Med-Infectious Disease</t>
  </si>
  <si>
    <t>Med-Nephrology</t>
  </si>
  <si>
    <t>Med-Pulmonary</t>
  </si>
  <si>
    <t>Med-Vascular Biology</t>
  </si>
  <si>
    <t>Molecular Physlgy &amp; Biophysics</t>
  </si>
  <si>
    <t>ObGyn-General</t>
  </si>
  <si>
    <t>ObGyn-Maternal Fetal</t>
  </si>
  <si>
    <t>Obstetrics Gynecology&amp;Reprod</t>
  </si>
  <si>
    <t>Ofc of Health Promo Research</t>
  </si>
  <si>
    <t>PathLabMed - Anatomic</t>
  </si>
  <si>
    <t>PathLabMed - General</t>
  </si>
  <si>
    <t>Pathology&amp;Laboratory Medicine</t>
  </si>
  <si>
    <t>Peds-Gastroenterology</t>
  </si>
  <si>
    <t>Peds-Neonatology</t>
  </si>
  <si>
    <t>Peds-Pulmonary</t>
  </si>
  <si>
    <t>Surg-Emergency Med</t>
  </si>
  <si>
    <t>Surg-General</t>
  </si>
  <si>
    <t>Surg-Oncology</t>
  </si>
  <si>
    <t>Surg-Ophthalmology</t>
  </si>
  <si>
    <t>Surg-Trauma</t>
  </si>
  <si>
    <t>Surg-Vascular</t>
  </si>
  <si>
    <t>Biomedical and Health Sci</t>
  </si>
  <si>
    <t>Communication Sci &amp; Disorders</t>
  </si>
  <si>
    <t>Rehab &amp; Movement Sci</t>
  </si>
  <si>
    <t>GROSSMAN SCHOOL OF BUSINESS</t>
  </si>
  <si>
    <t>Grossman School of Business</t>
  </si>
  <si>
    <t>Center for Health &amp; Wellbeing</t>
  </si>
  <si>
    <t>Fleming Museum</t>
  </si>
  <si>
    <t>Police Services</t>
  </si>
  <si>
    <t>Risk Management and Safety</t>
  </si>
  <si>
    <t>Senior VP &amp; Provost</t>
  </si>
  <si>
    <t>VT Advanced Computing Core</t>
  </si>
  <si>
    <t>OFFICE OF VICE PRESIDENT FOR RESEARCH</t>
  </si>
  <si>
    <t>Rubenstein Sch Env &amp; Nat Res</t>
  </si>
  <si>
    <t xml:space="preserve">FY19 Sponsored Project Activity Report - Awards Received by Originating Sponsor Type by College/Unit and Department                                                           </t>
  </si>
  <si>
    <t>GSM</t>
  </si>
  <si>
    <t>OVPR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</si>
</sst>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rgb="FF006600"/>
      <name val="Garamond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</cellStyleXfs>
  <cellXfs count="77">
    <xf numFmtId="0" fontId="0" fillId="0" borderId="0" xfId="0"/>
    <xf numFmtId="1" fontId="2" fillId="0" borderId="0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left" vertical="top" wrapText="1"/>
    </xf>
    <xf numFmtId="164" fontId="3" fillId="0" borderId="0" xfId="1" applyNumberFormat="1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2" fillId="2" borderId="4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top" wrapText="1"/>
    </xf>
    <xf numFmtId="0" fontId="6" fillId="2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top" wrapText="1"/>
    </xf>
    <xf numFmtId="1" fontId="3" fillId="2" borderId="0" xfId="0" applyNumberFormat="1" applyFont="1" applyFill="1" applyBorder="1" applyAlignment="1">
      <alignment horizontal="center" vertical="top" wrapText="1"/>
    </xf>
    <xf numFmtId="0" fontId="4" fillId="0" borderId="4" xfId="3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" fontId="2" fillId="2" borderId="16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3" fontId="2" fillId="0" borderId="14" xfId="1" applyNumberFormat="1" applyFont="1" applyFill="1" applyBorder="1" applyAlignment="1">
      <alignment horizontal="center" vertical="center" wrapText="1"/>
    </xf>
    <xf numFmtId="3" fontId="4" fillId="0" borderId="4" xfId="4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21" xfId="3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vertical="center"/>
    </xf>
    <xf numFmtId="3" fontId="4" fillId="0" borderId="1" xfId="3" applyNumberFormat="1" applyFont="1" applyFill="1" applyBorder="1" applyAlignment="1">
      <alignment horizontal="right" vertical="center"/>
    </xf>
    <xf numFmtId="3" fontId="4" fillId="0" borderId="6" xfId="1" applyNumberFormat="1" applyFont="1" applyFill="1" applyBorder="1" applyAlignment="1">
      <alignment horizontal="right" vertical="center"/>
    </xf>
    <xf numFmtId="0" fontId="4" fillId="0" borderId="7" xfId="3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8" xfId="0" applyFont="1" applyFill="1" applyBorder="1" applyAlignment="1">
      <alignment horizontal="right" vertical="center"/>
    </xf>
    <xf numFmtId="0" fontId="5" fillId="0" borderId="3" xfId="3" applyFont="1" applyFill="1" applyBorder="1" applyAlignment="1">
      <alignment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0" borderId="9" xfId="1" applyNumberFormat="1" applyFont="1" applyFill="1" applyBorder="1" applyAlignment="1">
      <alignment vertical="center"/>
    </xf>
    <xf numFmtId="3" fontId="5" fillId="0" borderId="2" xfId="3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horizontal="center" vertical="center" wrapText="1"/>
    </xf>
    <xf numFmtId="3" fontId="3" fillId="0" borderId="0" xfId="2" applyNumberFormat="1" applyFont="1" applyFill="1" applyAlignment="1">
      <alignment horizontal="left" vertical="center" wrapText="1"/>
    </xf>
    <xf numFmtId="3" fontId="3" fillId="0" borderId="0" xfId="1" applyNumberFormat="1" applyFont="1" applyFill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Alignment="1">
      <alignment horizontal="left" vertical="center" wrapText="1"/>
    </xf>
    <xf numFmtId="1" fontId="2" fillId="2" borderId="16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3" fontId="2" fillId="0" borderId="18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3" fontId="2" fillId="0" borderId="20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/>
    </xf>
    <xf numFmtId="3" fontId="2" fillId="0" borderId="22" xfId="0" applyNumberFormat="1" applyFont="1" applyFill="1" applyBorder="1" applyAlignment="1">
      <alignment horizontal="right" vertical="center"/>
    </xf>
    <xf numFmtId="3" fontId="2" fillId="0" borderId="23" xfId="1" applyNumberFormat="1" applyFont="1" applyFill="1" applyBorder="1" applyAlignment="1">
      <alignment horizontal="right" vertical="center"/>
    </xf>
  </cellXfs>
  <cellStyles count="6">
    <cellStyle name="Comma" xfId="1" builtinId="3"/>
    <cellStyle name="Currency" xfId="2" builtinId="4"/>
    <cellStyle name="Normal" xfId="0" builtinId="0"/>
    <cellStyle name="Normal_By Unit" xfId="5"/>
    <cellStyle name="Normal_Sheet1" xfId="3"/>
    <cellStyle name="Normal_Sheet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243410</xdr:colOff>
      <xdr:row>0</xdr:row>
      <xdr:rowOff>52914</xdr:rowOff>
    </xdr:from>
    <xdr:to>
      <xdr:col>0</xdr:col>
      <xdr:colOff>3510485</xdr:colOff>
      <xdr:row>2</xdr:row>
      <xdr:rowOff>124881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0" y="52914"/>
          <a:ext cx="3267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47090</xdr:colOff>
      <xdr:row>0</xdr:row>
      <xdr:rowOff>188381</xdr:rowOff>
    </xdr:from>
    <xdr:to>
      <xdr:col>0</xdr:col>
      <xdr:colOff>3103899</xdr:colOff>
      <xdr:row>2</xdr:row>
      <xdr:rowOff>78582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0" y="188381"/>
          <a:ext cx="3056809" cy="556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showGridLines="0" tabSelected="1" zoomScale="90" zoomScaleNormal="90" workbookViewId="0">
      <selection activeCell="A4" sqref="A4:A5"/>
    </sheetView>
  </sheetViews>
  <sheetFormatPr defaultColWidth="19.42578125" defaultRowHeight="12.75" x14ac:dyDescent="0.2"/>
  <cols>
    <col min="1" max="1" width="69.42578125" style="2" customWidth="1"/>
    <col min="2" max="2" width="14.7109375" style="7" customWidth="1"/>
    <col min="3" max="3" width="14.7109375" style="8" customWidth="1"/>
    <col min="4" max="4" width="14.7109375" style="7" customWidth="1"/>
    <col min="5" max="5" width="14.7109375" style="8" customWidth="1"/>
    <col min="6" max="6" width="14.7109375" style="7" customWidth="1"/>
    <col min="7" max="7" width="14.7109375" style="9" customWidth="1"/>
    <col min="8" max="8" width="14.7109375" style="1" customWidth="1"/>
    <col min="9" max="9" width="14.7109375" style="5" customWidth="1"/>
    <col min="10" max="10" width="14.7109375" style="6" customWidth="1"/>
    <col min="11" max="11" width="14.7109375" style="5" customWidth="1"/>
    <col min="12" max="12" width="14.7109375" style="7" customWidth="1"/>
    <col min="13" max="13" width="14.7109375" style="8" customWidth="1"/>
    <col min="14" max="15" width="14.7109375" style="2" customWidth="1"/>
    <col min="16" max="16384" width="19.42578125" style="2"/>
  </cols>
  <sheetData>
    <row r="1" spans="1:15" ht="24" customHeight="1" x14ac:dyDescent="0.2"/>
    <row r="2" spans="1:15" ht="24" customHeight="1" x14ac:dyDescent="0.2">
      <c r="B2" s="15" t="s">
        <v>60</v>
      </c>
    </row>
    <row r="3" spans="1:15" s="3" customFormat="1" ht="24" customHeight="1" x14ac:dyDescent="0.2">
      <c r="A3" s="14"/>
      <c r="C3" s="16"/>
      <c r="D3" s="4"/>
      <c r="E3" s="17"/>
      <c r="F3" s="17"/>
      <c r="G3" s="17"/>
      <c r="H3" s="17"/>
      <c r="I3" s="17"/>
      <c r="J3" s="18"/>
      <c r="K3" s="18"/>
      <c r="L3" s="19"/>
      <c r="M3" s="18"/>
    </row>
    <row r="4" spans="1:15" s="10" customFormat="1" ht="20.100000000000001" customHeight="1" x14ac:dyDescent="0.2">
      <c r="A4" s="62" t="s">
        <v>24</v>
      </c>
      <c r="B4" s="64" t="s">
        <v>48</v>
      </c>
      <c r="C4" s="65"/>
      <c r="D4" s="64" t="s">
        <v>49</v>
      </c>
      <c r="E4" s="65"/>
      <c r="F4" s="60" t="s">
        <v>50</v>
      </c>
      <c r="G4" s="61"/>
      <c r="H4" s="60" t="s">
        <v>51</v>
      </c>
      <c r="I4" s="61"/>
      <c r="J4" s="60" t="s">
        <v>13</v>
      </c>
      <c r="K4" s="61"/>
      <c r="L4" s="60" t="s">
        <v>52</v>
      </c>
      <c r="M4" s="61"/>
      <c r="N4" s="23" t="s">
        <v>0</v>
      </c>
      <c r="O4" s="24"/>
    </row>
    <row r="5" spans="1:15" s="12" customFormat="1" ht="24.95" customHeight="1" x14ac:dyDescent="0.2">
      <c r="A5" s="63"/>
      <c r="B5" s="11" t="s">
        <v>11</v>
      </c>
      <c r="C5" s="11" t="s">
        <v>12</v>
      </c>
      <c r="D5" s="11" t="s">
        <v>11</v>
      </c>
      <c r="E5" s="11" t="s">
        <v>12</v>
      </c>
      <c r="F5" s="11" t="s">
        <v>11</v>
      </c>
      <c r="G5" s="11" t="s">
        <v>12</v>
      </c>
      <c r="H5" s="11" t="s">
        <v>11</v>
      </c>
      <c r="I5" s="11" t="s">
        <v>12</v>
      </c>
      <c r="J5" s="11" t="s">
        <v>11</v>
      </c>
      <c r="K5" s="11" t="s">
        <v>12</v>
      </c>
      <c r="L5" s="11" t="s">
        <v>11</v>
      </c>
      <c r="M5" s="11" t="s">
        <v>12</v>
      </c>
      <c r="N5" s="11" t="s">
        <v>11</v>
      </c>
      <c r="O5" s="11" t="s">
        <v>12</v>
      </c>
    </row>
    <row r="6" spans="1:15" s="10" customFormat="1" ht="18" customHeight="1" x14ac:dyDescent="0.2">
      <c r="A6" s="20" t="s">
        <v>58</v>
      </c>
      <c r="B6" s="28">
        <v>63</v>
      </c>
      <c r="C6" s="28">
        <v>19012263.750000004</v>
      </c>
      <c r="D6" s="28">
        <v>12</v>
      </c>
      <c r="E6" s="28">
        <v>2538169.46</v>
      </c>
      <c r="F6" s="28">
        <v>0</v>
      </c>
      <c r="G6" s="28">
        <v>0</v>
      </c>
      <c r="H6" s="28">
        <v>2</v>
      </c>
      <c r="I6" s="28">
        <v>181517</v>
      </c>
      <c r="J6" s="28">
        <v>14</v>
      </c>
      <c r="K6" s="28">
        <v>1305593.56</v>
      </c>
      <c r="L6" s="28">
        <v>1</v>
      </c>
      <c r="M6" s="28">
        <v>30000</v>
      </c>
      <c r="N6" s="28">
        <f>B6+D6+F6+H6+J6+L6</f>
        <v>92</v>
      </c>
      <c r="O6" s="28">
        <f t="shared" ref="O6:O16" si="0">C6+E6+G6+I6+K6+M6</f>
        <v>23067543.770000003</v>
      </c>
    </row>
    <row r="7" spans="1:15" s="10" customFormat="1" ht="18" customHeight="1" x14ac:dyDescent="0.2">
      <c r="A7" s="20" t="s">
        <v>18</v>
      </c>
      <c r="B7" s="28">
        <v>50</v>
      </c>
      <c r="C7" s="28">
        <v>8613577.5300000012</v>
      </c>
      <c r="D7" s="28">
        <v>4</v>
      </c>
      <c r="E7" s="28">
        <v>212253</v>
      </c>
      <c r="F7" s="28">
        <v>1</v>
      </c>
      <c r="G7" s="28">
        <v>15000</v>
      </c>
      <c r="H7" s="28">
        <v>1</v>
      </c>
      <c r="I7" s="28">
        <v>27913.26</v>
      </c>
      <c r="J7" s="28">
        <v>5</v>
      </c>
      <c r="K7" s="28">
        <v>297383</v>
      </c>
      <c r="L7" s="28">
        <v>0</v>
      </c>
      <c r="M7" s="28">
        <v>0</v>
      </c>
      <c r="N7" s="28">
        <f t="shared" ref="N7:N15" si="1">B7+D7+F7+H7+J7+L7</f>
        <v>61</v>
      </c>
      <c r="O7" s="28">
        <f t="shared" ref="O7:O15" si="2">C7+E7+G7+I7+K7+M7</f>
        <v>9166126.790000001</v>
      </c>
    </row>
    <row r="8" spans="1:15" s="10" customFormat="1" ht="18" customHeight="1" x14ac:dyDescent="0.2">
      <c r="A8" s="20" t="s">
        <v>19</v>
      </c>
      <c r="B8" s="28">
        <v>12</v>
      </c>
      <c r="C8" s="28">
        <v>5579428.1200000001</v>
      </c>
      <c r="D8" s="28">
        <v>4</v>
      </c>
      <c r="E8" s="28">
        <v>2349938.4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f t="shared" si="1"/>
        <v>16</v>
      </c>
      <c r="O8" s="28">
        <f t="shared" si="2"/>
        <v>7929366.5199999996</v>
      </c>
    </row>
    <row r="9" spans="1:15" s="10" customFormat="1" ht="18" customHeight="1" x14ac:dyDescent="0.2">
      <c r="A9" s="20" t="s">
        <v>21</v>
      </c>
      <c r="B9" s="28">
        <v>27</v>
      </c>
      <c r="C9" s="28">
        <v>3948862.540000001</v>
      </c>
      <c r="D9" s="28">
        <v>2</v>
      </c>
      <c r="E9" s="28">
        <v>74868</v>
      </c>
      <c r="F9" s="28">
        <v>0</v>
      </c>
      <c r="G9" s="28">
        <v>0</v>
      </c>
      <c r="H9" s="28">
        <v>3</v>
      </c>
      <c r="I9" s="28">
        <v>280228.71999999997</v>
      </c>
      <c r="J9" s="28">
        <v>4</v>
      </c>
      <c r="K9" s="28">
        <v>66230</v>
      </c>
      <c r="L9" s="28">
        <v>0</v>
      </c>
      <c r="M9" s="28">
        <v>0</v>
      </c>
      <c r="N9" s="28">
        <f t="shared" si="1"/>
        <v>36</v>
      </c>
      <c r="O9" s="28">
        <f t="shared" si="2"/>
        <v>4370189.2600000007</v>
      </c>
    </row>
    <row r="10" spans="1:15" s="10" customFormat="1" ht="18" customHeight="1" x14ac:dyDescent="0.2">
      <c r="A10" s="20" t="s">
        <v>46</v>
      </c>
      <c r="B10" s="28">
        <v>247</v>
      </c>
      <c r="C10" s="28">
        <v>73192974.709999993</v>
      </c>
      <c r="D10" s="28">
        <v>3</v>
      </c>
      <c r="E10" s="28">
        <v>68149.279999999999</v>
      </c>
      <c r="F10" s="28">
        <v>0</v>
      </c>
      <c r="G10" s="28">
        <v>0</v>
      </c>
      <c r="H10" s="28">
        <v>23</v>
      </c>
      <c r="I10" s="28">
        <v>3064086.2</v>
      </c>
      <c r="J10" s="28">
        <v>62</v>
      </c>
      <c r="K10" s="28">
        <v>3447785.0599999996</v>
      </c>
      <c r="L10" s="28">
        <v>2</v>
      </c>
      <c r="M10" s="28">
        <v>54544.79</v>
      </c>
      <c r="N10" s="28">
        <f t="shared" si="1"/>
        <v>337</v>
      </c>
      <c r="O10" s="28">
        <f t="shared" si="2"/>
        <v>79827540.040000007</v>
      </c>
    </row>
    <row r="11" spans="1:15" s="10" customFormat="1" ht="18" customHeight="1" x14ac:dyDescent="0.2">
      <c r="A11" s="20" t="s">
        <v>20</v>
      </c>
      <c r="B11" s="28">
        <v>16</v>
      </c>
      <c r="C11" s="28">
        <v>1587956.52</v>
      </c>
      <c r="D11" s="28">
        <v>1</v>
      </c>
      <c r="E11" s="28">
        <v>66666</v>
      </c>
      <c r="F11" s="28">
        <v>0</v>
      </c>
      <c r="G11" s="28">
        <v>0</v>
      </c>
      <c r="H11" s="28">
        <v>0</v>
      </c>
      <c r="I11" s="28">
        <v>0</v>
      </c>
      <c r="J11" s="28">
        <v>3</v>
      </c>
      <c r="K11" s="28">
        <v>17310</v>
      </c>
      <c r="L11" s="28">
        <v>0</v>
      </c>
      <c r="M11" s="28">
        <v>0</v>
      </c>
      <c r="N11" s="28">
        <f t="shared" si="1"/>
        <v>20</v>
      </c>
      <c r="O11" s="28">
        <f t="shared" si="2"/>
        <v>1671932.52</v>
      </c>
    </row>
    <row r="12" spans="1:15" s="10" customFormat="1" ht="18" customHeight="1" x14ac:dyDescent="0.2">
      <c r="A12" s="29" t="s">
        <v>57</v>
      </c>
      <c r="B12" s="28">
        <v>34</v>
      </c>
      <c r="C12" s="28">
        <v>3407820.1599999997</v>
      </c>
      <c r="D12" s="28">
        <v>3</v>
      </c>
      <c r="E12" s="28">
        <v>76841</v>
      </c>
      <c r="F12" s="28">
        <v>0</v>
      </c>
      <c r="G12" s="28">
        <v>0</v>
      </c>
      <c r="H12" s="28">
        <v>1</v>
      </c>
      <c r="I12" s="28">
        <v>25000</v>
      </c>
      <c r="J12" s="28">
        <v>13</v>
      </c>
      <c r="K12" s="28">
        <v>1249674</v>
      </c>
      <c r="L12" s="28">
        <v>0</v>
      </c>
      <c r="M12" s="28">
        <v>0</v>
      </c>
      <c r="N12" s="28">
        <f t="shared" si="1"/>
        <v>51</v>
      </c>
      <c r="O12" s="28">
        <f t="shared" si="2"/>
        <v>4759335.16</v>
      </c>
    </row>
    <row r="13" spans="1:15" s="10" customFormat="1" ht="18" customHeight="1" x14ac:dyDescent="0.2">
      <c r="A13" s="29" t="s">
        <v>113</v>
      </c>
      <c r="B13" s="28">
        <v>0</v>
      </c>
      <c r="C13" s="28">
        <v>0</v>
      </c>
      <c r="D13" s="28">
        <v>1</v>
      </c>
      <c r="E13" s="28">
        <v>8409.9599999999991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f t="shared" si="1"/>
        <v>1</v>
      </c>
      <c r="O13" s="28">
        <f t="shared" si="2"/>
        <v>8409.9599999999991</v>
      </c>
    </row>
    <row r="14" spans="1:15" s="10" customFormat="1" ht="18" customHeight="1" x14ac:dyDescent="0.2">
      <c r="A14" s="29" t="s">
        <v>121</v>
      </c>
      <c r="B14" s="28">
        <v>3</v>
      </c>
      <c r="C14" s="28">
        <v>12356147.050000001</v>
      </c>
      <c r="D14" s="28">
        <v>2</v>
      </c>
      <c r="E14" s="28">
        <v>108213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f t="shared" si="1"/>
        <v>5</v>
      </c>
      <c r="O14" s="28">
        <f t="shared" si="2"/>
        <v>12464360.050000001</v>
      </c>
    </row>
    <row r="15" spans="1:15" s="10" customFormat="1" ht="18" customHeight="1" x14ac:dyDescent="0.2">
      <c r="A15" s="20" t="s">
        <v>31</v>
      </c>
      <c r="B15" s="28">
        <v>11</v>
      </c>
      <c r="C15" s="28">
        <v>1031651.1799999999</v>
      </c>
      <c r="D15" s="28">
        <v>1</v>
      </c>
      <c r="E15" s="28">
        <v>4000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f t="shared" si="1"/>
        <v>12</v>
      </c>
      <c r="O15" s="28">
        <f t="shared" si="2"/>
        <v>1035651.1799999999</v>
      </c>
    </row>
    <row r="16" spans="1:15" s="10" customFormat="1" ht="18" customHeight="1" x14ac:dyDescent="0.2">
      <c r="A16" s="22" t="s">
        <v>0</v>
      </c>
      <c r="B16" s="13">
        <f>SUM(B6:B15)</f>
        <v>463</v>
      </c>
      <c r="C16" s="13">
        <f>SUM(C6:C15)</f>
        <v>128730681.56</v>
      </c>
      <c r="D16" s="13">
        <f t="shared" ref="D16:I16" si="3">SUM(D6:D15)</f>
        <v>33</v>
      </c>
      <c r="E16" s="13">
        <f t="shared" si="3"/>
        <v>5507508.0999999996</v>
      </c>
      <c r="F16" s="13">
        <f t="shared" si="3"/>
        <v>1</v>
      </c>
      <c r="G16" s="13">
        <f t="shared" si="3"/>
        <v>15000</v>
      </c>
      <c r="H16" s="13">
        <f t="shared" si="3"/>
        <v>30</v>
      </c>
      <c r="I16" s="13">
        <f t="shared" si="3"/>
        <v>3578745.18</v>
      </c>
      <c r="J16" s="13">
        <f>SUM(J6:J15)</f>
        <v>101</v>
      </c>
      <c r="K16" s="13">
        <f>SUM(K6:K15)</f>
        <v>6383975.6199999992</v>
      </c>
      <c r="L16" s="13">
        <f>SUM(L6:L15)</f>
        <v>3</v>
      </c>
      <c r="M16" s="13">
        <f>SUM(M6:M15)</f>
        <v>84544.790000000008</v>
      </c>
      <c r="N16" s="13">
        <f t="shared" ref="N16" si="4">B16+D16+F16+H16+J16+L16</f>
        <v>631</v>
      </c>
      <c r="O16" s="13">
        <f t="shared" si="0"/>
        <v>144300455.25</v>
      </c>
    </row>
  </sheetData>
  <sortState ref="A21:P114">
    <sortCondition ref="A21:A114"/>
  </sortState>
  <mergeCells count="7">
    <mergeCell ref="J4:K4"/>
    <mergeCell ref="L4:M4"/>
    <mergeCell ref="A4:A5"/>
    <mergeCell ref="D4:E4"/>
    <mergeCell ref="B4:C4"/>
    <mergeCell ref="F4:G4"/>
    <mergeCell ref="H4:I4"/>
  </mergeCells>
  <phoneticPr fontId="0" type="noConversion"/>
  <pageMargins left="0.5" right="0.5" top="0.5" bottom="0.5" header="0.17" footer="0.17"/>
  <pageSetup scale="4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0"/>
  <sheetViews>
    <sheetView showGridLines="0" zoomScale="90" zoomScaleNormal="90" workbookViewId="0">
      <selection activeCell="A4" sqref="A4:A5"/>
    </sheetView>
  </sheetViews>
  <sheetFormatPr defaultColWidth="19.42578125" defaultRowHeight="12.75" x14ac:dyDescent="0.2"/>
  <cols>
    <col min="1" max="1" width="54.28515625" style="30" bestFit="1" customWidth="1"/>
    <col min="2" max="2" width="30.5703125" style="31" bestFit="1" customWidth="1"/>
    <col min="3" max="3" width="14.7109375" style="54" customWidth="1"/>
    <col min="4" max="4" width="14.7109375" style="55" customWidth="1"/>
    <col min="5" max="6" width="14.7109375" style="54" customWidth="1"/>
    <col min="7" max="7" width="14.7109375" style="56" customWidth="1"/>
    <col min="8" max="8" width="14.7109375" style="57" customWidth="1"/>
    <col min="9" max="9" width="14.7109375" style="58" customWidth="1"/>
    <col min="10" max="10" width="14.7109375" style="57" customWidth="1"/>
    <col min="11" max="14" width="14.7109375" style="56" customWidth="1"/>
    <col min="15" max="15" width="14.7109375" style="54" customWidth="1"/>
    <col min="16" max="16" width="14.7109375" style="59" customWidth="1"/>
    <col min="17" max="28" width="10.7109375" style="33" customWidth="1"/>
    <col min="29" max="16384" width="19.42578125" style="33"/>
  </cols>
  <sheetData>
    <row r="1" spans="1:16" ht="26.25" customHeight="1" x14ac:dyDescent="0.2">
      <c r="B1" s="15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26.25" customHeight="1" x14ac:dyDescent="0.2">
      <c r="B2" s="66" t="s">
        <v>123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s="37" customFormat="1" ht="26.25" customHeight="1" thickBot="1" x14ac:dyDescent="0.25">
      <c r="A3" s="34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25" customFormat="1" ht="15.95" customHeight="1" x14ac:dyDescent="0.2">
      <c r="A4" s="69" t="s">
        <v>24</v>
      </c>
      <c r="B4" s="71" t="s">
        <v>10</v>
      </c>
      <c r="C4" s="67" t="s">
        <v>48</v>
      </c>
      <c r="D4" s="68"/>
      <c r="E4" s="67" t="s">
        <v>49</v>
      </c>
      <c r="F4" s="68"/>
      <c r="G4" s="67" t="s">
        <v>50</v>
      </c>
      <c r="H4" s="68"/>
      <c r="I4" s="67" t="s">
        <v>51</v>
      </c>
      <c r="J4" s="68"/>
      <c r="K4" s="67" t="s">
        <v>13</v>
      </c>
      <c r="L4" s="68"/>
      <c r="M4" s="67" t="s">
        <v>52</v>
      </c>
      <c r="N4" s="68"/>
      <c r="O4" s="67" t="s">
        <v>0</v>
      </c>
      <c r="P4" s="73"/>
    </row>
    <row r="5" spans="1:16" s="26" customFormat="1" ht="15.95" customHeight="1" x14ac:dyDescent="0.2">
      <c r="A5" s="70"/>
      <c r="B5" s="72"/>
      <c r="C5" s="21" t="s">
        <v>11</v>
      </c>
      <c r="D5" s="21" t="s">
        <v>12</v>
      </c>
      <c r="E5" s="21" t="s">
        <v>11</v>
      </c>
      <c r="F5" s="21" t="s">
        <v>12</v>
      </c>
      <c r="G5" s="21" t="s">
        <v>11</v>
      </c>
      <c r="H5" s="21" t="s">
        <v>12</v>
      </c>
      <c r="I5" s="21" t="s">
        <v>11</v>
      </c>
      <c r="J5" s="21" t="s">
        <v>12</v>
      </c>
      <c r="K5" s="21" t="s">
        <v>11</v>
      </c>
      <c r="L5" s="21" t="s">
        <v>12</v>
      </c>
      <c r="M5" s="21" t="s">
        <v>11</v>
      </c>
      <c r="N5" s="21" t="s">
        <v>12</v>
      </c>
      <c r="O5" s="21" t="s">
        <v>11</v>
      </c>
      <c r="P5" s="27" t="s">
        <v>12</v>
      </c>
    </row>
    <row r="6" spans="1:16" ht="18" customHeight="1" x14ac:dyDescent="0.2">
      <c r="A6" s="38" t="s">
        <v>58</v>
      </c>
      <c r="B6" s="39" t="s">
        <v>42</v>
      </c>
      <c r="C6" s="40">
        <v>3</v>
      </c>
      <c r="D6" s="40">
        <v>2394900.0300000003</v>
      </c>
      <c r="E6" s="40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3</v>
      </c>
      <c r="L6" s="40">
        <v>484619</v>
      </c>
      <c r="M6" s="40">
        <v>0</v>
      </c>
      <c r="N6" s="40">
        <v>0</v>
      </c>
      <c r="O6" s="40">
        <f>C6+E6+G6+I6+K6+M6</f>
        <v>6</v>
      </c>
      <c r="P6" s="41">
        <f>D6+F6+H6+J6+L6+N6</f>
        <v>2879519.0300000003</v>
      </c>
    </row>
    <row r="7" spans="1:16" s="43" customFormat="1" ht="18" customHeight="1" x14ac:dyDescent="0.2">
      <c r="A7" s="42"/>
      <c r="B7" s="39" t="s">
        <v>61</v>
      </c>
      <c r="C7" s="40">
        <v>4</v>
      </c>
      <c r="D7" s="40">
        <v>831268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f t="shared" ref="O7:O70" si="0">C7+E7+G7+I7+K7+M7</f>
        <v>4</v>
      </c>
      <c r="P7" s="41">
        <f t="shared" ref="P7:P70" si="1">D7+F7+H7+J7+L7+N7</f>
        <v>831268</v>
      </c>
    </row>
    <row r="8" spans="1:16" ht="18" customHeight="1" x14ac:dyDescent="0.2">
      <c r="A8" s="42"/>
      <c r="B8" s="39" t="s">
        <v>62</v>
      </c>
      <c r="C8" s="40">
        <v>4</v>
      </c>
      <c r="D8" s="40">
        <v>357957</v>
      </c>
      <c r="E8" s="40">
        <v>2</v>
      </c>
      <c r="F8" s="40">
        <v>565724</v>
      </c>
      <c r="G8" s="40">
        <v>0</v>
      </c>
      <c r="H8" s="40">
        <v>0</v>
      </c>
      <c r="I8" s="40">
        <v>0</v>
      </c>
      <c r="J8" s="40">
        <v>0</v>
      </c>
      <c r="K8" s="40">
        <v>1</v>
      </c>
      <c r="L8" s="40">
        <v>96784.56</v>
      </c>
      <c r="M8" s="40">
        <v>0</v>
      </c>
      <c r="N8" s="40">
        <v>0</v>
      </c>
      <c r="O8" s="40">
        <f t="shared" si="0"/>
        <v>7</v>
      </c>
      <c r="P8" s="41">
        <f t="shared" si="1"/>
        <v>1020465.56</v>
      </c>
    </row>
    <row r="9" spans="1:16" ht="18" customHeight="1" x14ac:dyDescent="0.2">
      <c r="A9" s="42"/>
      <c r="B9" s="39" t="s">
        <v>63</v>
      </c>
      <c r="C9" s="40">
        <v>5</v>
      </c>
      <c r="D9" s="40">
        <v>929311.36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f t="shared" si="0"/>
        <v>5</v>
      </c>
      <c r="P9" s="41">
        <f t="shared" si="1"/>
        <v>929311.36</v>
      </c>
    </row>
    <row r="10" spans="1:16" ht="18" customHeight="1" x14ac:dyDescent="0.2">
      <c r="A10" s="42"/>
      <c r="B10" s="39" t="s">
        <v>64</v>
      </c>
      <c r="C10" s="40">
        <v>21</v>
      </c>
      <c r="D10" s="40">
        <v>4054214.7500000005</v>
      </c>
      <c r="E10" s="40">
        <v>9</v>
      </c>
      <c r="F10" s="40">
        <v>1946482.46</v>
      </c>
      <c r="G10" s="40">
        <v>0</v>
      </c>
      <c r="H10" s="40">
        <v>0</v>
      </c>
      <c r="I10" s="40">
        <v>2</v>
      </c>
      <c r="J10" s="40">
        <v>181517</v>
      </c>
      <c r="K10" s="40">
        <v>3</v>
      </c>
      <c r="L10" s="40">
        <v>28540</v>
      </c>
      <c r="M10" s="40">
        <v>0</v>
      </c>
      <c r="N10" s="40">
        <v>0</v>
      </c>
      <c r="O10" s="40">
        <f t="shared" si="0"/>
        <v>35</v>
      </c>
      <c r="P10" s="41">
        <f t="shared" si="1"/>
        <v>6210754.2100000009</v>
      </c>
    </row>
    <row r="11" spans="1:16" ht="18" customHeight="1" x14ac:dyDescent="0.2">
      <c r="A11" s="42"/>
      <c r="B11" s="39" t="s">
        <v>65</v>
      </c>
      <c r="C11" s="40">
        <v>1</v>
      </c>
      <c r="D11" s="40">
        <v>7816907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f t="shared" si="0"/>
        <v>1</v>
      </c>
      <c r="P11" s="41">
        <f t="shared" si="1"/>
        <v>7816907</v>
      </c>
    </row>
    <row r="12" spans="1:16" ht="18" customHeight="1" x14ac:dyDescent="0.2">
      <c r="A12" s="42"/>
      <c r="B12" s="39" t="s">
        <v>66</v>
      </c>
      <c r="C12" s="40">
        <v>7</v>
      </c>
      <c r="D12" s="40">
        <v>510800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f t="shared" si="0"/>
        <v>7</v>
      </c>
      <c r="P12" s="41">
        <f t="shared" si="1"/>
        <v>510800</v>
      </c>
    </row>
    <row r="13" spans="1:16" ht="18" customHeight="1" x14ac:dyDescent="0.2">
      <c r="A13" s="42"/>
      <c r="B13" s="39" t="s">
        <v>67</v>
      </c>
      <c r="C13" s="40">
        <v>2</v>
      </c>
      <c r="D13" s="40">
        <v>18272.43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f t="shared" si="0"/>
        <v>2</v>
      </c>
      <c r="P13" s="41">
        <f t="shared" si="1"/>
        <v>18272.43</v>
      </c>
    </row>
    <row r="14" spans="1:16" ht="18" customHeight="1" x14ac:dyDescent="0.2">
      <c r="A14" s="42"/>
      <c r="B14" s="39" t="s">
        <v>68</v>
      </c>
      <c r="C14" s="40">
        <v>3</v>
      </c>
      <c r="D14" s="40">
        <v>45000.600000000006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1</v>
      </c>
      <c r="L14" s="40">
        <v>450000</v>
      </c>
      <c r="M14" s="40">
        <v>0</v>
      </c>
      <c r="N14" s="40">
        <v>0</v>
      </c>
      <c r="O14" s="40">
        <f t="shared" si="0"/>
        <v>4</v>
      </c>
      <c r="P14" s="41">
        <f t="shared" si="1"/>
        <v>495000.6</v>
      </c>
    </row>
    <row r="15" spans="1:16" ht="18" customHeight="1" x14ac:dyDescent="0.2">
      <c r="A15" s="42"/>
      <c r="B15" s="39" t="s">
        <v>69</v>
      </c>
      <c r="C15" s="40">
        <v>4</v>
      </c>
      <c r="D15" s="40">
        <v>1094515.1200000001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1</v>
      </c>
      <c r="L15" s="40">
        <v>74915</v>
      </c>
      <c r="M15" s="40">
        <v>0</v>
      </c>
      <c r="N15" s="40">
        <v>0</v>
      </c>
      <c r="O15" s="40">
        <f t="shared" si="0"/>
        <v>5</v>
      </c>
      <c r="P15" s="41">
        <f t="shared" si="1"/>
        <v>1169430.1200000001</v>
      </c>
    </row>
    <row r="16" spans="1:16" ht="18" customHeight="1" x14ac:dyDescent="0.2">
      <c r="A16" s="42"/>
      <c r="B16" s="39" t="s">
        <v>15</v>
      </c>
      <c r="C16" s="40">
        <v>5</v>
      </c>
      <c r="D16" s="40">
        <v>149785</v>
      </c>
      <c r="E16" s="40">
        <v>1</v>
      </c>
      <c r="F16" s="40">
        <v>25963</v>
      </c>
      <c r="G16" s="40">
        <v>0</v>
      </c>
      <c r="H16" s="40">
        <v>0</v>
      </c>
      <c r="I16" s="40">
        <v>0</v>
      </c>
      <c r="J16" s="40">
        <v>0</v>
      </c>
      <c r="K16" s="40">
        <v>4</v>
      </c>
      <c r="L16" s="40">
        <v>137317</v>
      </c>
      <c r="M16" s="40">
        <v>1</v>
      </c>
      <c r="N16" s="40">
        <v>30000</v>
      </c>
      <c r="O16" s="40">
        <f t="shared" si="0"/>
        <v>11</v>
      </c>
      <c r="P16" s="41">
        <f t="shared" si="1"/>
        <v>343065</v>
      </c>
    </row>
    <row r="17" spans="1:16" ht="18" customHeight="1" x14ac:dyDescent="0.2">
      <c r="A17" s="42"/>
      <c r="B17" s="39" t="s">
        <v>22</v>
      </c>
      <c r="C17" s="40">
        <v>4</v>
      </c>
      <c r="D17" s="40">
        <v>809332.46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1</v>
      </c>
      <c r="L17" s="40">
        <v>33418</v>
      </c>
      <c r="M17" s="40">
        <v>0</v>
      </c>
      <c r="N17" s="40">
        <v>0</v>
      </c>
      <c r="O17" s="40">
        <f t="shared" si="0"/>
        <v>5</v>
      </c>
      <c r="P17" s="41">
        <f t="shared" si="1"/>
        <v>842750.46</v>
      </c>
    </row>
    <row r="18" spans="1:16" ht="18" customHeight="1" thickBot="1" x14ac:dyDescent="0.25">
      <c r="A18" s="44" t="s">
        <v>59</v>
      </c>
      <c r="B18" s="45" t="s">
        <v>34</v>
      </c>
      <c r="C18" s="46">
        <f>SUM(C6:C17)</f>
        <v>63</v>
      </c>
      <c r="D18" s="46">
        <f t="shared" ref="D18:N18" si="2">SUM(D6:D17)</f>
        <v>19012263.750000004</v>
      </c>
      <c r="E18" s="46">
        <f t="shared" si="2"/>
        <v>12</v>
      </c>
      <c r="F18" s="46">
        <f t="shared" si="2"/>
        <v>2538169.46</v>
      </c>
      <c r="G18" s="46">
        <f t="shared" si="2"/>
        <v>0</v>
      </c>
      <c r="H18" s="46">
        <f t="shared" si="2"/>
        <v>0</v>
      </c>
      <c r="I18" s="46">
        <f t="shared" si="2"/>
        <v>2</v>
      </c>
      <c r="J18" s="46">
        <f t="shared" si="2"/>
        <v>181517</v>
      </c>
      <c r="K18" s="46">
        <f t="shared" si="2"/>
        <v>14</v>
      </c>
      <c r="L18" s="46">
        <f t="shared" si="2"/>
        <v>1305593.56</v>
      </c>
      <c r="M18" s="46">
        <f t="shared" si="2"/>
        <v>1</v>
      </c>
      <c r="N18" s="46">
        <f t="shared" si="2"/>
        <v>30000</v>
      </c>
      <c r="O18" s="46">
        <f t="shared" si="0"/>
        <v>92</v>
      </c>
      <c r="P18" s="47">
        <f t="shared" si="1"/>
        <v>23067543.770000003</v>
      </c>
    </row>
    <row r="19" spans="1:16" ht="18" customHeight="1" x14ac:dyDescent="0.2">
      <c r="A19" s="42" t="s">
        <v>18</v>
      </c>
      <c r="B19" s="39" t="s">
        <v>1</v>
      </c>
      <c r="C19" s="40">
        <v>5</v>
      </c>
      <c r="D19" s="40">
        <v>2926489.6900000004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f t="shared" si="0"/>
        <v>5</v>
      </c>
      <c r="P19" s="41">
        <f t="shared" si="1"/>
        <v>2926489.6900000004</v>
      </c>
    </row>
    <row r="20" spans="1:16" ht="18" customHeight="1" x14ac:dyDescent="0.2">
      <c r="A20" s="42"/>
      <c r="B20" s="39" t="s">
        <v>2</v>
      </c>
      <c r="C20" s="40">
        <v>5</v>
      </c>
      <c r="D20" s="40">
        <v>1358367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2</v>
      </c>
      <c r="L20" s="40">
        <v>28750</v>
      </c>
      <c r="M20" s="40">
        <v>0</v>
      </c>
      <c r="N20" s="40">
        <v>0</v>
      </c>
      <c r="O20" s="40">
        <f t="shared" si="0"/>
        <v>7</v>
      </c>
      <c r="P20" s="41">
        <f t="shared" si="1"/>
        <v>1387117</v>
      </c>
    </row>
    <row r="21" spans="1:16" ht="18" customHeight="1" x14ac:dyDescent="0.2">
      <c r="A21" s="42"/>
      <c r="B21" s="39" t="s">
        <v>23</v>
      </c>
      <c r="C21" s="40">
        <v>19</v>
      </c>
      <c r="D21" s="40">
        <v>786664.66</v>
      </c>
      <c r="E21" s="40">
        <v>2</v>
      </c>
      <c r="F21" s="40">
        <v>35809</v>
      </c>
      <c r="G21" s="40">
        <v>0</v>
      </c>
      <c r="H21" s="40">
        <v>0</v>
      </c>
      <c r="I21" s="40">
        <v>1</v>
      </c>
      <c r="J21" s="40">
        <v>27913.26</v>
      </c>
      <c r="K21" s="40">
        <v>0</v>
      </c>
      <c r="L21" s="40">
        <v>0</v>
      </c>
      <c r="M21" s="40">
        <v>0</v>
      </c>
      <c r="N21" s="40">
        <v>0</v>
      </c>
      <c r="O21" s="40">
        <f t="shared" si="0"/>
        <v>22</v>
      </c>
      <c r="P21" s="41">
        <f t="shared" si="1"/>
        <v>850386.92</v>
      </c>
    </row>
    <row r="22" spans="1:16" ht="18" customHeight="1" x14ac:dyDescent="0.2">
      <c r="A22" s="42"/>
      <c r="B22" s="39" t="s">
        <v>70</v>
      </c>
      <c r="C22" s="40">
        <v>1</v>
      </c>
      <c r="D22" s="40">
        <v>35750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f t="shared" si="0"/>
        <v>1</v>
      </c>
      <c r="P22" s="41">
        <f t="shared" si="1"/>
        <v>35750</v>
      </c>
    </row>
    <row r="23" spans="1:16" ht="18" customHeight="1" x14ac:dyDescent="0.2">
      <c r="A23" s="42"/>
      <c r="B23" s="39" t="s">
        <v>71</v>
      </c>
      <c r="C23" s="40">
        <v>0</v>
      </c>
      <c r="D23" s="40">
        <v>0</v>
      </c>
      <c r="E23" s="40">
        <v>2</v>
      </c>
      <c r="F23" s="40">
        <v>176444</v>
      </c>
      <c r="G23" s="40">
        <v>1</v>
      </c>
      <c r="H23" s="40">
        <v>15000</v>
      </c>
      <c r="I23" s="40">
        <v>0</v>
      </c>
      <c r="J23" s="40">
        <v>0</v>
      </c>
      <c r="K23" s="40">
        <v>1</v>
      </c>
      <c r="L23" s="40">
        <v>168075</v>
      </c>
      <c r="M23" s="40">
        <v>0</v>
      </c>
      <c r="N23" s="40">
        <v>0</v>
      </c>
      <c r="O23" s="40">
        <f t="shared" si="0"/>
        <v>4</v>
      </c>
      <c r="P23" s="41">
        <f t="shared" si="1"/>
        <v>359519</v>
      </c>
    </row>
    <row r="24" spans="1:16" ht="18" customHeight="1" x14ac:dyDescent="0.2">
      <c r="A24" s="42"/>
      <c r="B24" s="39" t="s">
        <v>3</v>
      </c>
      <c r="C24" s="40">
        <v>4</v>
      </c>
      <c r="D24" s="40">
        <v>247724.9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f t="shared" si="0"/>
        <v>4</v>
      </c>
      <c r="P24" s="41">
        <f t="shared" si="1"/>
        <v>247724.9</v>
      </c>
    </row>
    <row r="25" spans="1:16" ht="18" customHeight="1" x14ac:dyDescent="0.2">
      <c r="A25" s="42"/>
      <c r="B25" s="39" t="s">
        <v>72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1</v>
      </c>
      <c r="L25" s="40">
        <v>10000</v>
      </c>
      <c r="M25" s="40">
        <v>0</v>
      </c>
      <c r="N25" s="40">
        <v>0</v>
      </c>
      <c r="O25" s="40">
        <f t="shared" si="0"/>
        <v>1</v>
      </c>
      <c r="P25" s="41">
        <f t="shared" si="1"/>
        <v>10000</v>
      </c>
    </row>
    <row r="26" spans="1:16" ht="18" customHeight="1" x14ac:dyDescent="0.2">
      <c r="A26" s="42"/>
      <c r="B26" s="39" t="s">
        <v>4</v>
      </c>
      <c r="C26" s="40">
        <v>7</v>
      </c>
      <c r="D26" s="40">
        <v>1453117.64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f t="shared" si="0"/>
        <v>7</v>
      </c>
      <c r="P26" s="41">
        <f t="shared" si="1"/>
        <v>1453117.64</v>
      </c>
    </row>
    <row r="27" spans="1:16" ht="18" customHeight="1" x14ac:dyDescent="0.2">
      <c r="A27" s="42"/>
      <c r="B27" s="39" t="s">
        <v>40</v>
      </c>
      <c r="C27" s="40">
        <v>9</v>
      </c>
      <c r="D27" s="40">
        <v>1805463.6400000001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1</v>
      </c>
      <c r="L27" s="40">
        <v>90558</v>
      </c>
      <c r="M27" s="40">
        <v>0</v>
      </c>
      <c r="N27" s="40">
        <v>0</v>
      </c>
      <c r="O27" s="40">
        <f t="shared" si="0"/>
        <v>10</v>
      </c>
      <c r="P27" s="41">
        <f t="shared" si="1"/>
        <v>1896021.6400000001</v>
      </c>
    </row>
    <row r="28" spans="1:16" ht="18" customHeight="1" thickBot="1" x14ac:dyDescent="0.25">
      <c r="A28" s="44" t="s">
        <v>26</v>
      </c>
      <c r="B28" s="45" t="s">
        <v>34</v>
      </c>
      <c r="C28" s="46">
        <f>SUM(C19:C27)</f>
        <v>50</v>
      </c>
      <c r="D28" s="48">
        <f t="shared" ref="D28:N28" si="3">SUM(D19:D27)</f>
        <v>8613577.5300000012</v>
      </c>
      <c r="E28" s="46">
        <f t="shared" si="3"/>
        <v>4</v>
      </c>
      <c r="F28" s="48">
        <f t="shared" si="3"/>
        <v>212253</v>
      </c>
      <c r="G28" s="46">
        <f t="shared" si="3"/>
        <v>1</v>
      </c>
      <c r="H28" s="48">
        <f t="shared" si="3"/>
        <v>15000</v>
      </c>
      <c r="I28" s="46">
        <f t="shared" si="3"/>
        <v>1</v>
      </c>
      <c r="J28" s="48">
        <f t="shared" si="3"/>
        <v>27913.26</v>
      </c>
      <c r="K28" s="46">
        <f t="shared" si="3"/>
        <v>5</v>
      </c>
      <c r="L28" s="48">
        <f t="shared" si="3"/>
        <v>297383</v>
      </c>
      <c r="M28" s="46">
        <f t="shared" si="3"/>
        <v>0</v>
      </c>
      <c r="N28" s="48">
        <f t="shared" si="3"/>
        <v>0</v>
      </c>
      <c r="O28" s="46">
        <f t="shared" ref="O28" si="4">C28+E28+G28+I28+K28+M28</f>
        <v>61</v>
      </c>
      <c r="P28" s="47">
        <f t="shared" ref="P28" si="5">D28+F28+H28+J28+L28+N28</f>
        <v>9166126.790000001</v>
      </c>
    </row>
    <row r="29" spans="1:16" ht="18" customHeight="1" x14ac:dyDescent="0.2">
      <c r="A29" s="42" t="s">
        <v>19</v>
      </c>
      <c r="B29" s="39" t="s">
        <v>73</v>
      </c>
      <c r="C29" s="40">
        <v>7</v>
      </c>
      <c r="D29" s="40">
        <v>2421238.38</v>
      </c>
      <c r="E29" s="40">
        <v>3</v>
      </c>
      <c r="F29" s="40">
        <v>2102339.4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f t="shared" si="0"/>
        <v>10</v>
      </c>
      <c r="P29" s="41">
        <f t="shared" si="1"/>
        <v>4523577.7799999993</v>
      </c>
    </row>
    <row r="30" spans="1:16" ht="18" customHeight="1" x14ac:dyDescent="0.2">
      <c r="A30" s="42"/>
      <c r="B30" s="39" t="s">
        <v>16</v>
      </c>
      <c r="C30" s="40">
        <v>1</v>
      </c>
      <c r="D30" s="40">
        <v>99998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f t="shared" si="0"/>
        <v>1</v>
      </c>
      <c r="P30" s="41">
        <f t="shared" si="1"/>
        <v>99998</v>
      </c>
    </row>
    <row r="31" spans="1:16" ht="18" customHeight="1" x14ac:dyDescent="0.2">
      <c r="A31" s="42"/>
      <c r="B31" s="39" t="s">
        <v>74</v>
      </c>
      <c r="C31" s="40">
        <v>2</v>
      </c>
      <c r="D31" s="40">
        <v>21343.120000000003</v>
      </c>
      <c r="E31" s="40">
        <v>1</v>
      </c>
      <c r="F31" s="40">
        <v>247599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f t="shared" si="0"/>
        <v>3</v>
      </c>
      <c r="P31" s="41">
        <f t="shared" si="1"/>
        <v>268942.12</v>
      </c>
    </row>
    <row r="32" spans="1:16" ht="18" customHeight="1" x14ac:dyDescent="0.2">
      <c r="A32" s="42"/>
      <c r="B32" s="39" t="s">
        <v>5</v>
      </c>
      <c r="C32" s="40">
        <v>2</v>
      </c>
      <c r="D32" s="40">
        <v>3036848.62</v>
      </c>
      <c r="E32" s="40"/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f t="shared" si="0"/>
        <v>2</v>
      </c>
      <c r="P32" s="41">
        <f t="shared" si="1"/>
        <v>3036848.62</v>
      </c>
    </row>
    <row r="33" spans="1:16" ht="18" customHeight="1" thickBot="1" x14ac:dyDescent="0.25">
      <c r="A33" s="44" t="s">
        <v>29</v>
      </c>
      <c r="B33" s="45" t="s">
        <v>34</v>
      </c>
      <c r="C33" s="46">
        <f>SUM(C29:C32)</f>
        <v>12</v>
      </c>
      <c r="D33" s="46">
        <f t="shared" ref="D33:N33" si="6">SUM(D29:D32)</f>
        <v>5579428.1200000001</v>
      </c>
      <c r="E33" s="46">
        <f t="shared" si="6"/>
        <v>4</v>
      </c>
      <c r="F33" s="46">
        <f t="shared" si="6"/>
        <v>2349938.4</v>
      </c>
      <c r="G33" s="46">
        <f t="shared" si="6"/>
        <v>0</v>
      </c>
      <c r="H33" s="46">
        <f t="shared" si="6"/>
        <v>0</v>
      </c>
      <c r="I33" s="46">
        <f t="shared" si="6"/>
        <v>0</v>
      </c>
      <c r="J33" s="46">
        <f t="shared" si="6"/>
        <v>0</v>
      </c>
      <c r="K33" s="46">
        <f t="shared" si="6"/>
        <v>0</v>
      </c>
      <c r="L33" s="46">
        <f t="shared" si="6"/>
        <v>0</v>
      </c>
      <c r="M33" s="46">
        <f t="shared" si="6"/>
        <v>0</v>
      </c>
      <c r="N33" s="46">
        <f t="shared" si="6"/>
        <v>0</v>
      </c>
      <c r="O33" s="46">
        <f t="shared" si="0"/>
        <v>16</v>
      </c>
      <c r="P33" s="47">
        <f t="shared" si="1"/>
        <v>7929366.5199999996</v>
      </c>
    </row>
    <row r="34" spans="1:16" ht="18" customHeight="1" x14ac:dyDescent="0.2">
      <c r="A34" s="42" t="s">
        <v>21</v>
      </c>
      <c r="B34" s="39" t="s">
        <v>75</v>
      </c>
      <c r="C34" s="40">
        <v>1</v>
      </c>
      <c r="D34" s="40">
        <v>535799.99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f t="shared" si="0"/>
        <v>1</v>
      </c>
      <c r="P34" s="41">
        <f t="shared" si="1"/>
        <v>535799.99</v>
      </c>
    </row>
    <row r="35" spans="1:16" ht="18" customHeight="1" x14ac:dyDescent="0.2">
      <c r="A35" s="42"/>
      <c r="B35" s="39" t="s">
        <v>43</v>
      </c>
      <c r="C35" s="40">
        <v>6</v>
      </c>
      <c r="D35" s="40">
        <v>759251.81</v>
      </c>
      <c r="E35" s="40">
        <v>1</v>
      </c>
      <c r="F35" s="40">
        <v>45001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f t="shared" si="0"/>
        <v>7</v>
      </c>
      <c r="P35" s="41">
        <f t="shared" si="1"/>
        <v>804252.81</v>
      </c>
    </row>
    <row r="36" spans="1:16" ht="18" customHeight="1" x14ac:dyDescent="0.2">
      <c r="A36" s="42"/>
      <c r="B36" s="39" t="s">
        <v>25</v>
      </c>
      <c r="C36" s="40">
        <v>6</v>
      </c>
      <c r="D36" s="40">
        <v>710024.36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f t="shared" si="0"/>
        <v>6</v>
      </c>
      <c r="P36" s="41">
        <f t="shared" si="1"/>
        <v>710024.36</v>
      </c>
    </row>
    <row r="37" spans="1:16" ht="18" customHeight="1" x14ac:dyDescent="0.2">
      <c r="A37" s="42"/>
      <c r="B37" s="39" t="s">
        <v>76</v>
      </c>
      <c r="C37" s="40">
        <v>3</v>
      </c>
      <c r="D37" s="40">
        <v>765124.32000000007</v>
      </c>
      <c r="E37" s="40">
        <v>0</v>
      </c>
      <c r="F37" s="40">
        <v>0</v>
      </c>
      <c r="G37" s="40">
        <v>0</v>
      </c>
      <c r="H37" s="40">
        <v>0</v>
      </c>
      <c r="I37" s="40">
        <v>1</v>
      </c>
      <c r="J37" s="40">
        <v>50001</v>
      </c>
      <c r="K37" s="40">
        <v>1</v>
      </c>
      <c r="L37" s="40">
        <v>25000</v>
      </c>
      <c r="M37" s="40">
        <v>0</v>
      </c>
      <c r="N37" s="40">
        <v>0</v>
      </c>
      <c r="O37" s="40">
        <f t="shared" si="0"/>
        <v>5</v>
      </c>
      <c r="P37" s="41">
        <f t="shared" si="1"/>
        <v>840125.32000000007</v>
      </c>
    </row>
    <row r="38" spans="1:16" ht="18" customHeight="1" x14ac:dyDescent="0.2">
      <c r="A38" s="42"/>
      <c r="B38" s="39" t="s">
        <v>17</v>
      </c>
      <c r="C38" s="40">
        <v>1</v>
      </c>
      <c r="D38" s="40">
        <v>122193.24</v>
      </c>
      <c r="E38" s="40">
        <v>0</v>
      </c>
      <c r="F38" s="40">
        <v>0</v>
      </c>
      <c r="G38" s="40">
        <v>0</v>
      </c>
      <c r="H38" s="40">
        <v>0</v>
      </c>
      <c r="I38" s="40">
        <v>1</v>
      </c>
      <c r="J38" s="40">
        <v>153379</v>
      </c>
      <c r="K38" s="40">
        <v>1</v>
      </c>
      <c r="L38" s="40">
        <v>10000</v>
      </c>
      <c r="M38" s="40">
        <v>0</v>
      </c>
      <c r="N38" s="40">
        <v>0</v>
      </c>
      <c r="O38" s="40">
        <f t="shared" si="0"/>
        <v>3</v>
      </c>
      <c r="P38" s="41">
        <f t="shared" si="1"/>
        <v>285572.24</v>
      </c>
    </row>
    <row r="39" spans="1:16" ht="18" customHeight="1" x14ac:dyDescent="0.2">
      <c r="A39" s="42"/>
      <c r="B39" s="39" t="s">
        <v>44</v>
      </c>
      <c r="C39" s="40">
        <v>5</v>
      </c>
      <c r="D39" s="40">
        <v>676226.56000000006</v>
      </c>
      <c r="E39" s="40">
        <v>0</v>
      </c>
      <c r="F39" s="40">
        <v>0</v>
      </c>
      <c r="G39" s="40">
        <v>0</v>
      </c>
      <c r="H39" s="40">
        <v>0</v>
      </c>
      <c r="I39" s="40">
        <v>1</v>
      </c>
      <c r="J39" s="40">
        <v>76848.72</v>
      </c>
      <c r="K39" s="40">
        <v>1</v>
      </c>
      <c r="L39" s="40">
        <v>24749</v>
      </c>
      <c r="M39" s="40">
        <v>0</v>
      </c>
      <c r="N39" s="40">
        <v>0</v>
      </c>
      <c r="O39" s="40">
        <f t="shared" si="0"/>
        <v>7</v>
      </c>
      <c r="P39" s="41">
        <f t="shared" si="1"/>
        <v>777824.28</v>
      </c>
    </row>
    <row r="40" spans="1:16" ht="18" customHeight="1" x14ac:dyDescent="0.2">
      <c r="A40" s="42"/>
      <c r="B40" s="39" t="s">
        <v>28</v>
      </c>
      <c r="C40" s="40">
        <v>1</v>
      </c>
      <c r="D40" s="40">
        <v>8000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f t="shared" si="0"/>
        <v>1</v>
      </c>
      <c r="P40" s="41">
        <f t="shared" si="1"/>
        <v>8000</v>
      </c>
    </row>
    <row r="41" spans="1:16" ht="18" customHeight="1" x14ac:dyDescent="0.2">
      <c r="A41" s="42"/>
      <c r="B41" s="39" t="s">
        <v>35</v>
      </c>
      <c r="C41" s="40">
        <v>4</v>
      </c>
      <c r="D41" s="40">
        <v>372242.26</v>
      </c>
      <c r="E41" s="40">
        <v>1</v>
      </c>
      <c r="F41" s="40">
        <v>29867</v>
      </c>
      <c r="G41" s="40">
        <v>0</v>
      </c>
      <c r="H41" s="40">
        <v>0</v>
      </c>
      <c r="I41" s="40">
        <v>0</v>
      </c>
      <c r="J41" s="40">
        <v>0</v>
      </c>
      <c r="K41" s="40">
        <v>1</v>
      </c>
      <c r="L41" s="40">
        <v>6481</v>
      </c>
      <c r="M41" s="40">
        <v>0</v>
      </c>
      <c r="N41" s="40">
        <v>0</v>
      </c>
      <c r="O41" s="40">
        <f t="shared" si="0"/>
        <v>6</v>
      </c>
      <c r="P41" s="41">
        <f t="shared" si="1"/>
        <v>408590.26</v>
      </c>
    </row>
    <row r="42" spans="1:16" ht="18" customHeight="1" thickBot="1" x14ac:dyDescent="0.25">
      <c r="A42" s="44" t="s">
        <v>27</v>
      </c>
      <c r="B42" s="45" t="s">
        <v>34</v>
      </c>
      <c r="C42" s="46">
        <f>SUM(C34:C41)</f>
        <v>27</v>
      </c>
      <c r="D42" s="46">
        <f t="shared" ref="D42:N42" si="7">SUM(D34:D41)</f>
        <v>3948862.540000001</v>
      </c>
      <c r="E42" s="46">
        <f t="shared" si="7"/>
        <v>2</v>
      </c>
      <c r="F42" s="46">
        <f t="shared" si="7"/>
        <v>74868</v>
      </c>
      <c r="G42" s="46">
        <f t="shared" si="7"/>
        <v>0</v>
      </c>
      <c r="H42" s="46">
        <f t="shared" si="7"/>
        <v>0</v>
      </c>
      <c r="I42" s="46">
        <f t="shared" si="7"/>
        <v>3</v>
      </c>
      <c r="J42" s="46">
        <f t="shared" si="7"/>
        <v>280228.71999999997</v>
      </c>
      <c r="K42" s="46">
        <f t="shared" si="7"/>
        <v>4</v>
      </c>
      <c r="L42" s="46">
        <f t="shared" si="7"/>
        <v>66230</v>
      </c>
      <c r="M42" s="46">
        <f t="shared" si="7"/>
        <v>0</v>
      </c>
      <c r="N42" s="46">
        <f t="shared" si="7"/>
        <v>0</v>
      </c>
      <c r="O42" s="46">
        <f t="shared" si="0"/>
        <v>36</v>
      </c>
      <c r="P42" s="47">
        <f t="shared" si="1"/>
        <v>4370189.2600000007</v>
      </c>
    </row>
    <row r="43" spans="1:16" ht="18" customHeight="1" x14ac:dyDescent="0.2">
      <c r="A43" s="42" t="s">
        <v>46</v>
      </c>
      <c r="B43" s="39" t="s">
        <v>37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1</v>
      </c>
      <c r="L43" s="40">
        <v>19200</v>
      </c>
      <c r="M43" s="40">
        <v>0</v>
      </c>
      <c r="N43" s="40">
        <v>0</v>
      </c>
      <c r="O43" s="40">
        <f t="shared" si="0"/>
        <v>1</v>
      </c>
      <c r="P43" s="41">
        <f t="shared" si="1"/>
        <v>19200</v>
      </c>
    </row>
    <row r="44" spans="1:16" ht="18" customHeight="1" x14ac:dyDescent="0.2">
      <c r="A44" s="42"/>
      <c r="B44" s="39" t="s">
        <v>6</v>
      </c>
      <c r="C44" s="40">
        <v>12</v>
      </c>
      <c r="D44" s="40">
        <v>5450220.25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1</v>
      </c>
      <c r="L44" s="40">
        <v>4000</v>
      </c>
      <c r="M44" s="40">
        <v>0</v>
      </c>
      <c r="N44" s="40">
        <v>0</v>
      </c>
      <c r="O44" s="40">
        <f t="shared" si="0"/>
        <v>13</v>
      </c>
      <c r="P44" s="41">
        <f t="shared" si="1"/>
        <v>5454220.25</v>
      </c>
    </row>
    <row r="45" spans="1:16" ht="18" customHeight="1" x14ac:dyDescent="0.2">
      <c r="A45" s="42"/>
      <c r="B45" s="39" t="s">
        <v>77</v>
      </c>
      <c r="C45" s="40">
        <v>13</v>
      </c>
      <c r="D45" s="40">
        <v>5824281.7800000003</v>
      </c>
      <c r="E45" s="40">
        <v>0</v>
      </c>
      <c r="F45" s="40"/>
      <c r="G45" s="40">
        <v>0</v>
      </c>
      <c r="H45" s="40">
        <v>0</v>
      </c>
      <c r="I45" s="40">
        <v>0</v>
      </c>
      <c r="J45" s="40">
        <v>0</v>
      </c>
      <c r="K45" s="40">
        <v>6</v>
      </c>
      <c r="L45" s="40">
        <v>1492563</v>
      </c>
      <c r="M45" s="40">
        <v>0</v>
      </c>
      <c r="N45" s="40">
        <v>0</v>
      </c>
      <c r="O45" s="40">
        <f t="shared" si="0"/>
        <v>19</v>
      </c>
      <c r="P45" s="41">
        <f t="shared" si="1"/>
        <v>7316844.7800000003</v>
      </c>
    </row>
    <row r="46" spans="1:16" ht="18" customHeight="1" x14ac:dyDescent="0.2">
      <c r="A46" s="42"/>
      <c r="B46" s="39" t="s">
        <v>78</v>
      </c>
      <c r="C46" s="40">
        <v>2</v>
      </c>
      <c r="D46" s="40">
        <v>1464267</v>
      </c>
      <c r="E46" s="40">
        <v>1</v>
      </c>
      <c r="F46" s="40">
        <v>6500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f t="shared" si="0"/>
        <v>3</v>
      </c>
      <c r="P46" s="41">
        <f t="shared" si="1"/>
        <v>1470767</v>
      </c>
    </row>
    <row r="47" spans="1:16" ht="18" customHeight="1" x14ac:dyDescent="0.2">
      <c r="A47" s="42"/>
      <c r="B47" s="39" t="s">
        <v>79</v>
      </c>
      <c r="C47" s="40">
        <v>2</v>
      </c>
      <c r="D47" s="40">
        <v>9702</v>
      </c>
      <c r="E47" s="40">
        <v>0</v>
      </c>
      <c r="F47" s="40"/>
      <c r="G47" s="40">
        <v>0</v>
      </c>
      <c r="H47" s="40">
        <v>0</v>
      </c>
      <c r="I47" s="40">
        <v>2</v>
      </c>
      <c r="J47" s="40">
        <v>0</v>
      </c>
      <c r="K47" s="40">
        <v>3</v>
      </c>
      <c r="L47" s="40">
        <v>28450</v>
      </c>
      <c r="M47" s="40">
        <v>0</v>
      </c>
      <c r="N47" s="40">
        <v>0</v>
      </c>
      <c r="O47" s="40">
        <f t="shared" si="0"/>
        <v>7</v>
      </c>
      <c r="P47" s="41">
        <f t="shared" si="1"/>
        <v>38152</v>
      </c>
    </row>
    <row r="48" spans="1:16" ht="18" customHeight="1" x14ac:dyDescent="0.2">
      <c r="A48" s="42"/>
      <c r="B48" s="39" t="s">
        <v>80</v>
      </c>
      <c r="C48" s="40">
        <v>5</v>
      </c>
      <c r="D48" s="40">
        <v>1184960.99</v>
      </c>
      <c r="E48" s="40">
        <v>1</v>
      </c>
      <c r="F48" s="40">
        <v>4999.74</v>
      </c>
      <c r="G48" s="40">
        <v>0</v>
      </c>
      <c r="H48" s="40">
        <v>0</v>
      </c>
      <c r="I48" s="40">
        <v>0</v>
      </c>
      <c r="J48" s="40">
        <v>0</v>
      </c>
      <c r="K48" s="40">
        <v>1</v>
      </c>
      <c r="L48" s="40">
        <v>29684</v>
      </c>
      <c r="M48" s="40">
        <v>0</v>
      </c>
      <c r="N48" s="40">
        <v>0</v>
      </c>
      <c r="O48" s="40">
        <f t="shared" si="0"/>
        <v>7</v>
      </c>
      <c r="P48" s="41">
        <f t="shared" si="1"/>
        <v>1219644.73</v>
      </c>
    </row>
    <row r="49" spans="1:16" ht="18" customHeight="1" x14ac:dyDescent="0.2">
      <c r="A49" s="42"/>
      <c r="B49" s="39" t="s">
        <v>81</v>
      </c>
      <c r="C49" s="40">
        <v>2</v>
      </c>
      <c r="D49" s="40">
        <v>24688.83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f t="shared" si="0"/>
        <v>2</v>
      </c>
      <c r="P49" s="41">
        <f t="shared" si="1"/>
        <v>24688.83</v>
      </c>
    </row>
    <row r="50" spans="1:16" ht="18" customHeight="1" x14ac:dyDescent="0.2">
      <c r="A50" s="42"/>
      <c r="B50" s="39" t="s">
        <v>82</v>
      </c>
      <c r="C50" s="40">
        <v>1</v>
      </c>
      <c r="D50" s="40">
        <v>23000</v>
      </c>
      <c r="E50" s="40">
        <v>0</v>
      </c>
      <c r="F50" s="40">
        <v>0</v>
      </c>
      <c r="G50" s="40">
        <v>0</v>
      </c>
      <c r="H50" s="40">
        <v>0</v>
      </c>
      <c r="I50" s="40">
        <v>3</v>
      </c>
      <c r="J50" s="40">
        <v>10000</v>
      </c>
      <c r="K50" s="40">
        <v>0</v>
      </c>
      <c r="L50" s="40">
        <v>0</v>
      </c>
      <c r="M50" s="40">
        <v>0</v>
      </c>
      <c r="N50" s="40">
        <v>0</v>
      </c>
      <c r="O50" s="40">
        <f t="shared" si="0"/>
        <v>4</v>
      </c>
      <c r="P50" s="41">
        <f t="shared" si="1"/>
        <v>33000</v>
      </c>
    </row>
    <row r="51" spans="1:16" ht="18" customHeight="1" x14ac:dyDescent="0.2">
      <c r="A51" s="42"/>
      <c r="B51" s="39" t="s">
        <v>83</v>
      </c>
      <c r="C51" s="40">
        <v>1</v>
      </c>
      <c r="D51" s="40">
        <v>21058.44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f t="shared" si="0"/>
        <v>1</v>
      </c>
      <c r="P51" s="41">
        <f t="shared" si="1"/>
        <v>21058.44</v>
      </c>
    </row>
    <row r="52" spans="1:16" ht="18" customHeight="1" x14ac:dyDescent="0.2">
      <c r="A52" s="42"/>
      <c r="B52" s="39" t="s">
        <v>84</v>
      </c>
      <c r="C52" s="40">
        <v>7</v>
      </c>
      <c r="D52" s="40">
        <v>506406.04</v>
      </c>
      <c r="E52" s="40">
        <v>0</v>
      </c>
      <c r="F52" s="40">
        <v>0</v>
      </c>
      <c r="G52" s="40">
        <v>0</v>
      </c>
      <c r="H52" s="40">
        <v>0</v>
      </c>
      <c r="I52" s="40">
        <v>5</v>
      </c>
      <c r="J52" s="40">
        <v>416915.32</v>
      </c>
      <c r="K52" s="40">
        <v>0</v>
      </c>
      <c r="L52" s="40">
        <v>0</v>
      </c>
      <c r="M52" s="40">
        <v>0</v>
      </c>
      <c r="N52" s="40">
        <v>0</v>
      </c>
      <c r="O52" s="40">
        <f t="shared" si="0"/>
        <v>12</v>
      </c>
      <c r="P52" s="41">
        <f t="shared" si="1"/>
        <v>923321.36</v>
      </c>
    </row>
    <row r="53" spans="1:16" ht="18" customHeight="1" x14ac:dyDescent="0.2">
      <c r="A53" s="42"/>
      <c r="B53" s="39" t="s">
        <v>85</v>
      </c>
      <c r="C53" s="40">
        <v>2</v>
      </c>
      <c r="D53" s="40">
        <v>39756.600000000006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f t="shared" si="0"/>
        <v>2</v>
      </c>
      <c r="P53" s="41">
        <f t="shared" si="1"/>
        <v>39756.600000000006</v>
      </c>
    </row>
    <row r="54" spans="1:16" ht="18" customHeight="1" x14ac:dyDescent="0.2">
      <c r="A54" s="42"/>
      <c r="B54" s="39" t="s">
        <v>86</v>
      </c>
      <c r="C54" s="40">
        <v>4</v>
      </c>
      <c r="D54" s="40">
        <v>218444.4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f t="shared" si="0"/>
        <v>4</v>
      </c>
      <c r="P54" s="41">
        <f t="shared" si="1"/>
        <v>218444.4</v>
      </c>
    </row>
    <row r="55" spans="1:16" ht="18" customHeight="1" x14ac:dyDescent="0.2">
      <c r="A55" s="42"/>
      <c r="B55" s="39" t="s">
        <v>87</v>
      </c>
      <c r="C55" s="40">
        <v>8</v>
      </c>
      <c r="D55" s="40">
        <v>1586123.01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1</v>
      </c>
      <c r="L55" s="40">
        <v>5000</v>
      </c>
      <c r="M55" s="40">
        <v>0</v>
      </c>
      <c r="N55" s="40">
        <v>0</v>
      </c>
      <c r="O55" s="40">
        <f t="shared" si="0"/>
        <v>9</v>
      </c>
      <c r="P55" s="41">
        <f t="shared" si="1"/>
        <v>1591123.01</v>
      </c>
    </row>
    <row r="56" spans="1:16" ht="18" customHeight="1" x14ac:dyDescent="0.2">
      <c r="A56" s="42"/>
      <c r="B56" s="39" t="s">
        <v>53</v>
      </c>
      <c r="C56" s="40">
        <v>1</v>
      </c>
      <c r="D56" s="40">
        <v>76459.58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f t="shared" si="0"/>
        <v>1</v>
      </c>
      <c r="P56" s="41">
        <f t="shared" si="1"/>
        <v>76459.58</v>
      </c>
    </row>
    <row r="57" spans="1:16" ht="18" customHeight="1" x14ac:dyDescent="0.2">
      <c r="A57" s="42"/>
      <c r="B57" s="39" t="s">
        <v>88</v>
      </c>
      <c r="C57" s="40">
        <v>11</v>
      </c>
      <c r="D57" s="40">
        <v>3055075.0400000005</v>
      </c>
      <c r="E57" s="40">
        <v>0</v>
      </c>
      <c r="F57" s="40">
        <v>0</v>
      </c>
      <c r="G57" s="40">
        <v>0</v>
      </c>
      <c r="H57" s="40">
        <v>0</v>
      </c>
      <c r="I57" s="40">
        <v>2</v>
      </c>
      <c r="J57" s="40">
        <v>45013</v>
      </c>
      <c r="K57" s="40">
        <v>0</v>
      </c>
      <c r="L57" s="40">
        <v>0</v>
      </c>
      <c r="M57" s="40">
        <v>0</v>
      </c>
      <c r="N57" s="40">
        <v>0</v>
      </c>
      <c r="O57" s="40">
        <f t="shared" si="0"/>
        <v>13</v>
      </c>
      <c r="P57" s="41">
        <f t="shared" si="1"/>
        <v>3100088.0400000005</v>
      </c>
    </row>
    <row r="58" spans="1:16" ht="18" customHeight="1" x14ac:dyDescent="0.2">
      <c r="A58" s="42"/>
      <c r="B58" s="39" t="s">
        <v>89</v>
      </c>
      <c r="C58" s="40">
        <v>3</v>
      </c>
      <c r="D58" s="40">
        <v>1049004.73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3</v>
      </c>
      <c r="L58" s="40">
        <v>433123</v>
      </c>
      <c r="M58" s="40">
        <v>0</v>
      </c>
      <c r="N58" s="40">
        <v>0</v>
      </c>
      <c r="O58" s="40">
        <f t="shared" si="0"/>
        <v>6</v>
      </c>
      <c r="P58" s="41">
        <f t="shared" si="1"/>
        <v>1482127.73</v>
      </c>
    </row>
    <row r="59" spans="1:16" ht="18" customHeight="1" x14ac:dyDescent="0.2">
      <c r="A59" s="42"/>
      <c r="B59" s="39" t="s">
        <v>90</v>
      </c>
      <c r="C59" s="40">
        <v>1</v>
      </c>
      <c r="D59" s="40">
        <v>40611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1</v>
      </c>
      <c r="L59" s="40">
        <v>154000</v>
      </c>
      <c r="M59" s="40">
        <v>0</v>
      </c>
      <c r="N59" s="40">
        <v>0</v>
      </c>
      <c r="O59" s="40">
        <f t="shared" si="0"/>
        <v>2</v>
      </c>
      <c r="P59" s="41">
        <f t="shared" si="1"/>
        <v>194611</v>
      </c>
    </row>
    <row r="60" spans="1:16" ht="18" customHeight="1" x14ac:dyDescent="0.2">
      <c r="A60" s="42"/>
      <c r="B60" s="39" t="s">
        <v>91</v>
      </c>
      <c r="C60" s="40">
        <v>18</v>
      </c>
      <c r="D60" s="40">
        <v>8490583.7799999993</v>
      </c>
      <c r="E60" s="40">
        <v>0</v>
      </c>
      <c r="F60" s="40">
        <v>0</v>
      </c>
      <c r="G60" s="40">
        <v>0</v>
      </c>
      <c r="H60" s="40">
        <v>0</v>
      </c>
      <c r="I60" s="40">
        <v>2</v>
      </c>
      <c r="J60" s="40">
        <v>558504.88</v>
      </c>
      <c r="K60" s="40">
        <v>9</v>
      </c>
      <c r="L60" s="40">
        <v>574220.74</v>
      </c>
      <c r="M60" s="40">
        <v>0</v>
      </c>
      <c r="N60" s="40">
        <v>0</v>
      </c>
      <c r="O60" s="40">
        <f t="shared" si="0"/>
        <v>29</v>
      </c>
      <c r="P60" s="41">
        <f t="shared" si="1"/>
        <v>9623309.4000000004</v>
      </c>
    </row>
    <row r="61" spans="1:16" ht="18" customHeight="1" x14ac:dyDescent="0.2">
      <c r="A61" s="42"/>
      <c r="B61" s="39" t="s">
        <v>92</v>
      </c>
      <c r="C61" s="40">
        <v>1</v>
      </c>
      <c r="D61" s="40">
        <v>380094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f t="shared" si="0"/>
        <v>1</v>
      </c>
      <c r="P61" s="41">
        <f t="shared" si="1"/>
        <v>380094</v>
      </c>
    </row>
    <row r="62" spans="1:16" ht="18" customHeight="1" x14ac:dyDescent="0.2">
      <c r="A62" s="42"/>
      <c r="B62" s="39" t="s">
        <v>93</v>
      </c>
      <c r="C62" s="40">
        <v>11</v>
      </c>
      <c r="D62" s="40">
        <v>3145932.23</v>
      </c>
      <c r="E62" s="40">
        <v>0</v>
      </c>
      <c r="F62" s="40">
        <v>0</v>
      </c>
      <c r="G62" s="40">
        <v>0</v>
      </c>
      <c r="H62" s="40">
        <v>0</v>
      </c>
      <c r="I62" s="40">
        <v>1</v>
      </c>
      <c r="J62" s="40">
        <v>29664</v>
      </c>
      <c r="K62" s="40">
        <v>0</v>
      </c>
      <c r="L62" s="40">
        <v>0</v>
      </c>
      <c r="M62" s="40">
        <v>0</v>
      </c>
      <c r="N62" s="40">
        <v>0</v>
      </c>
      <c r="O62" s="40">
        <f t="shared" si="0"/>
        <v>12</v>
      </c>
      <c r="P62" s="41">
        <f t="shared" si="1"/>
        <v>3175596.23</v>
      </c>
    </row>
    <row r="63" spans="1:16" ht="18" customHeight="1" x14ac:dyDescent="0.2">
      <c r="A63" s="42"/>
      <c r="B63" s="39" t="s">
        <v>38</v>
      </c>
      <c r="C63" s="40">
        <v>15</v>
      </c>
      <c r="D63" s="40">
        <v>3335132.66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8</v>
      </c>
      <c r="L63" s="40">
        <v>106616.55</v>
      </c>
      <c r="M63" s="40">
        <v>1</v>
      </c>
      <c r="N63" s="40">
        <v>20375.79</v>
      </c>
      <c r="O63" s="40">
        <f t="shared" si="0"/>
        <v>24</v>
      </c>
      <c r="P63" s="41">
        <f t="shared" si="1"/>
        <v>3462125</v>
      </c>
    </row>
    <row r="64" spans="1:16" ht="18" customHeight="1" x14ac:dyDescent="0.2">
      <c r="A64" s="42"/>
      <c r="B64" s="39" t="s">
        <v>94</v>
      </c>
      <c r="C64" s="40">
        <v>3</v>
      </c>
      <c r="D64" s="40">
        <v>772550.48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1</v>
      </c>
      <c r="L64" s="40">
        <v>19000</v>
      </c>
      <c r="M64" s="40">
        <v>0</v>
      </c>
      <c r="N64" s="40">
        <v>0</v>
      </c>
      <c r="O64" s="40">
        <f t="shared" si="0"/>
        <v>4</v>
      </c>
      <c r="P64" s="41">
        <f t="shared" si="1"/>
        <v>791550.48</v>
      </c>
    </row>
    <row r="65" spans="1:16" ht="18" customHeight="1" x14ac:dyDescent="0.2">
      <c r="A65" s="42"/>
      <c r="B65" s="39" t="s">
        <v>95</v>
      </c>
      <c r="C65" s="40">
        <v>0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2</v>
      </c>
      <c r="L65" s="40">
        <v>27105</v>
      </c>
      <c r="M65" s="40">
        <v>0</v>
      </c>
      <c r="N65" s="40">
        <v>0</v>
      </c>
      <c r="O65" s="40">
        <f t="shared" si="0"/>
        <v>2</v>
      </c>
      <c r="P65" s="41">
        <f t="shared" si="1"/>
        <v>27105</v>
      </c>
    </row>
    <row r="66" spans="1:16" ht="18" customHeight="1" x14ac:dyDescent="0.2">
      <c r="A66" s="42"/>
      <c r="B66" s="39" t="s">
        <v>96</v>
      </c>
      <c r="C66" s="40">
        <v>2</v>
      </c>
      <c r="D66" s="40">
        <v>589250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1</v>
      </c>
      <c r="L66" s="40">
        <v>10901.28</v>
      </c>
      <c r="M66" s="40">
        <v>0</v>
      </c>
      <c r="N66" s="40">
        <v>0</v>
      </c>
      <c r="O66" s="40">
        <f t="shared" si="0"/>
        <v>3</v>
      </c>
      <c r="P66" s="41">
        <f t="shared" si="1"/>
        <v>600151.28</v>
      </c>
    </row>
    <row r="67" spans="1:16" ht="18" customHeight="1" x14ac:dyDescent="0.2">
      <c r="A67" s="42"/>
      <c r="B67" s="39" t="s">
        <v>97</v>
      </c>
      <c r="C67" s="40">
        <v>4</v>
      </c>
      <c r="D67" s="40">
        <v>507160.39999999991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1</v>
      </c>
      <c r="L67" s="40">
        <v>75271</v>
      </c>
      <c r="M67" s="40">
        <v>0</v>
      </c>
      <c r="N67" s="40">
        <v>0</v>
      </c>
      <c r="O67" s="40">
        <f t="shared" si="0"/>
        <v>5</v>
      </c>
      <c r="P67" s="41">
        <f t="shared" si="1"/>
        <v>582431.39999999991</v>
      </c>
    </row>
    <row r="68" spans="1:16" ht="18" customHeight="1" x14ac:dyDescent="0.2">
      <c r="A68" s="42"/>
      <c r="B68" s="39" t="s">
        <v>41</v>
      </c>
      <c r="C68" s="40">
        <v>2</v>
      </c>
      <c r="D68" s="40">
        <v>637774.88</v>
      </c>
      <c r="E68" s="40">
        <v>0</v>
      </c>
      <c r="F68" s="40">
        <v>0</v>
      </c>
      <c r="G68" s="40">
        <v>0</v>
      </c>
      <c r="H68" s="40">
        <v>0</v>
      </c>
      <c r="I68" s="40">
        <v>1</v>
      </c>
      <c r="J68" s="40">
        <v>1500</v>
      </c>
      <c r="K68" s="40">
        <v>1</v>
      </c>
      <c r="L68" s="40">
        <v>1500</v>
      </c>
      <c r="M68" s="40">
        <v>0</v>
      </c>
      <c r="N68" s="40">
        <v>0</v>
      </c>
      <c r="O68" s="40">
        <f t="shared" si="0"/>
        <v>4</v>
      </c>
      <c r="P68" s="41">
        <f t="shared" si="1"/>
        <v>640774.88</v>
      </c>
    </row>
    <row r="69" spans="1:16" ht="18" customHeight="1" x14ac:dyDescent="0.2">
      <c r="A69" s="42"/>
      <c r="B69" s="39" t="s">
        <v>98</v>
      </c>
      <c r="C69" s="40">
        <v>1</v>
      </c>
      <c r="D69" s="40">
        <v>50332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f t="shared" si="0"/>
        <v>1</v>
      </c>
      <c r="P69" s="41">
        <f t="shared" si="1"/>
        <v>50332</v>
      </c>
    </row>
    <row r="70" spans="1:16" ht="18" customHeight="1" x14ac:dyDescent="0.2">
      <c r="A70" s="42"/>
      <c r="B70" s="39" t="s">
        <v>99</v>
      </c>
      <c r="C70" s="40">
        <v>0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1</v>
      </c>
      <c r="J70" s="40">
        <v>336158</v>
      </c>
      <c r="K70" s="40">
        <v>0</v>
      </c>
      <c r="L70" s="40">
        <v>0</v>
      </c>
      <c r="M70" s="40">
        <v>0</v>
      </c>
      <c r="N70" s="40">
        <v>0</v>
      </c>
      <c r="O70" s="40">
        <f t="shared" si="0"/>
        <v>1</v>
      </c>
      <c r="P70" s="41">
        <f t="shared" si="1"/>
        <v>336158</v>
      </c>
    </row>
    <row r="71" spans="1:16" ht="18" customHeight="1" x14ac:dyDescent="0.2">
      <c r="A71" s="42"/>
      <c r="B71" s="39" t="s">
        <v>100</v>
      </c>
      <c r="C71" s="40">
        <v>42</v>
      </c>
      <c r="D71" s="40">
        <v>13501769.25</v>
      </c>
      <c r="E71" s="40">
        <v>0</v>
      </c>
      <c r="F71" s="40">
        <v>0</v>
      </c>
      <c r="G71" s="40">
        <v>0</v>
      </c>
      <c r="H71" s="40">
        <v>0</v>
      </c>
      <c r="I71" s="40">
        <v>1</v>
      </c>
      <c r="J71" s="40">
        <v>48052</v>
      </c>
      <c r="K71" s="40">
        <v>1</v>
      </c>
      <c r="L71" s="40">
        <v>11111</v>
      </c>
      <c r="M71" s="40">
        <v>0</v>
      </c>
      <c r="N71" s="40">
        <v>0</v>
      </c>
      <c r="O71" s="40">
        <f t="shared" ref="O71:O108" si="8">C71+E71+G71+I71+K71+M71</f>
        <v>44</v>
      </c>
      <c r="P71" s="41">
        <f t="shared" ref="P71:P108" si="9">D71+F71+H71+J71+L71+N71</f>
        <v>13560932.25</v>
      </c>
    </row>
    <row r="72" spans="1:16" ht="18" customHeight="1" x14ac:dyDescent="0.2">
      <c r="A72" s="42"/>
      <c r="B72" s="39" t="s">
        <v>7</v>
      </c>
      <c r="C72" s="40">
        <v>14</v>
      </c>
      <c r="D72" s="40">
        <v>1892599.44</v>
      </c>
      <c r="E72" s="40">
        <v>1</v>
      </c>
      <c r="F72" s="40">
        <v>56649.54</v>
      </c>
      <c r="G72" s="40">
        <v>0</v>
      </c>
      <c r="H72" s="40">
        <v>0</v>
      </c>
      <c r="I72" s="40">
        <v>0</v>
      </c>
      <c r="J72" s="40">
        <v>0</v>
      </c>
      <c r="K72" s="40">
        <v>3</v>
      </c>
      <c r="L72" s="40">
        <v>47375</v>
      </c>
      <c r="M72" s="40">
        <v>0</v>
      </c>
      <c r="N72" s="40">
        <v>0</v>
      </c>
      <c r="O72" s="40">
        <f t="shared" si="8"/>
        <v>18</v>
      </c>
      <c r="P72" s="41">
        <f t="shared" si="9"/>
        <v>1996623.98</v>
      </c>
    </row>
    <row r="73" spans="1:16" ht="18" customHeight="1" x14ac:dyDescent="0.2">
      <c r="A73" s="42"/>
      <c r="B73" s="39" t="s">
        <v>101</v>
      </c>
      <c r="C73" s="40">
        <v>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4</v>
      </c>
      <c r="L73" s="40">
        <v>55363.71</v>
      </c>
      <c r="M73" s="40">
        <v>0</v>
      </c>
      <c r="N73" s="40">
        <v>0</v>
      </c>
      <c r="O73" s="40">
        <f t="shared" si="8"/>
        <v>4</v>
      </c>
      <c r="P73" s="41">
        <f t="shared" si="9"/>
        <v>55363.71</v>
      </c>
    </row>
    <row r="74" spans="1:16" ht="18" customHeight="1" x14ac:dyDescent="0.2">
      <c r="A74" s="42"/>
      <c r="B74" s="39" t="s">
        <v>102</v>
      </c>
      <c r="C74" s="40">
        <v>4</v>
      </c>
      <c r="D74" s="40">
        <v>188353.59999999998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f t="shared" si="8"/>
        <v>4</v>
      </c>
      <c r="P74" s="41">
        <f t="shared" si="9"/>
        <v>188353.59999999998</v>
      </c>
    </row>
    <row r="75" spans="1:16" ht="18" customHeight="1" x14ac:dyDescent="0.2">
      <c r="A75" s="42"/>
      <c r="B75" s="39" t="s">
        <v>103</v>
      </c>
      <c r="C75" s="40">
        <v>5</v>
      </c>
      <c r="D75" s="40">
        <v>143201.81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3</v>
      </c>
      <c r="L75" s="40">
        <v>19866.78</v>
      </c>
      <c r="M75" s="40">
        <v>0</v>
      </c>
      <c r="N75" s="40">
        <v>0</v>
      </c>
      <c r="O75" s="40">
        <f t="shared" si="8"/>
        <v>8</v>
      </c>
      <c r="P75" s="41">
        <f t="shared" si="9"/>
        <v>163068.59</v>
      </c>
    </row>
    <row r="76" spans="1:16" ht="18" customHeight="1" x14ac:dyDescent="0.2">
      <c r="A76" s="42"/>
      <c r="B76" s="39" t="s">
        <v>8</v>
      </c>
      <c r="C76" s="40">
        <v>12</v>
      </c>
      <c r="D76" s="40">
        <v>4141829.72</v>
      </c>
      <c r="E76" s="40">
        <v>0</v>
      </c>
      <c r="F76" s="40">
        <v>0</v>
      </c>
      <c r="G76" s="40">
        <v>0</v>
      </c>
      <c r="H76" s="40">
        <v>0</v>
      </c>
      <c r="I76" s="40">
        <v>1</v>
      </c>
      <c r="J76" s="40">
        <v>14000</v>
      </c>
      <c r="K76" s="40">
        <v>1</v>
      </c>
      <c r="L76" s="40">
        <v>160000</v>
      </c>
      <c r="M76" s="40">
        <v>0</v>
      </c>
      <c r="N76" s="40">
        <v>0</v>
      </c>
      <c r="O76" s="40">
        <f t="shared" si="8"/>
        <v>14</v>
      </c>
      <c r="P76" s="41">
        <f t="shared" si="9"/>
        <v>4315829.7200000007</v>
      </c>
    </row>
    <row r="77" spans="1:16" ht="18" customHeight="1" x14ac:dyDescent="0.2">
      <c r="A77" s="42"/>
      <c r="B77" s="39" t="s">
        <v>9</v>
      </c>
      <c r="C77" s="40">
        <v>28</v>
      </c>
      <c r="D77" s="40">
        <v>13544809.33</v>
      </c>
      <c r="E77" s="40">
        <v>0</v>
      </c>
      <c r="F77" s="40">
        <v>0</v>
      </c>
      <c r="G77" s="40">
        <v>0</v>
      </c>
      <c r="H77" s="40">
        <v>0</v>
      </c>
      <c r="I77" s="40">
        <v>2</v>
      </c>
      <c r="J77" s="40">
        <v>1400000</v>
      </c>
      <c r="K77" s="40">
        <v>1</v>
      </c>
      <c r="L77" s="40">
        <v>5000</v>
      </c>
      <c r="M77" s="40">
        <v>1</v>
      </c>
      <c r="N77" s="40">
        <v>34169</v>
      </c>
      <c r="O77" s="40">
        <f t="shared" si="8"/>
        <v>32</v>
      </c>
      <c r="P77" s="41">
        <f t="shared" si="9"/>
        <v>14983978.33</v>
      </c>
    </row>
    <row r="78" spans="1:16" ht="18" customHeight="1" x14ac:dyDescent="0.2">
      <c r="A78" s="42"/>
      <c r="B78" s="39" t="s">
        <v>104</v>
      </c>
      <c r="C78" s="40">
        <v>1</v>
      </c>
      <c r="D78" s="40">
        <v>524444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f t="shared" si="8"/>
        <v>1</v>
      </c>
      <c r="P78" s="41">
        <f t="shared" si="9"/>
        <v>524444</v>
      </c>
    </row>
    <row r="79" spans="1:16" ht="18" customHeight="1" x14ac:dyDescent="0.2">
      <c r="A79" s="42"/>
      <c r="B79" s="39" t="s">
        <v>36</v>
      </c>
      <c r="C79" s="40">
        <v>4</v>
      </c>
      <c r="D79" s="40">
        <v>625859.43999999994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1</v>
      </c>
      <c r="L79" s="40">
        <v>99781</v>
      </c>
      <c r="M79" s="40">
        <v>0</v>
      </c>
      <c r="N79" s="40">
        <v>0</v>
      </c>
      <c r="O79" s="40">
        <f t="shared" si="8"/>
        <v>5</v>
      </c>
      <c r="P79" s="41">
        <f t="shared" si="9"/>
        <v>725640.44</v>
      </c>
    </row>
    <row r="80" spans="1:16" ht="18" customHeight="1" x14ac:dyDescent="0.2">
      <c r="A80" s="42"/>
      <c r="B80" s="39" t="s">
        <v>105</v>
      </c>
      <c r="C80" s="40">
        <v>1</v>
      </c>
      <c r="D80" s="40">
        <v>26000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f t="shared" si="8"/>
        <v>1</v>
      </c>
      <c r="P80" s="41">
        <f t="shared" si="9"/>
        <v>26000</v>
      </c>
    </row>
    <row r="81" spans="1:16" ht="18" customHeight="1" x14ac:dyDescent="0.2">
      <c r="A81" s="42"/>
      <c r="B81" s="39" t="s">
        <v>106</v>
      </c>
      <c r="C81" s="40">
        <v>0</v>
      </c>
      <c r="D81" s="40">
        <v>0</v>
      </c>
      <c r="E81" s="40">
        <v>0</v>
      </c>
      <c r="F81" s="40">
        <v>0</v>
      </c>
      <c r="G81" s="40">
        <v>0</v>
      </c>
      <c r="H81" s="40">
        <v>0</v>
      </c>
      <c r="I81" s="40">
        <v>1</v>
      </c>
      <c r="J81" s="40">
        <v>141999</v>
      </c>
      <c r="K81" s="40">
        <v>0</v>
      </c>
      <c r="L81" s="40">
        <v>0</v>
      </c>
      <c r="M81" s="40">
        <v>0</v>
      </c>
      <c r="N81" s="40">
        <v>0</v>
      </c>
      <c r="O81" s="40">
        <f t="shared" si="8"/>
        <v>1</v>
      </c>
      <c r="P81" s="41">
        <f t="shared" si="9"/>
        <v>141999</v>
      </c>
    </row>
    <row r="82" spans="1:16" ht="18" customHeight="1" x14ac:dyDescent="0.2">
      <c r="A82" s="42"/>
      <c r="B82" s="39" t="s">
        <v>107</v>
      </c>
      <c r="C82" s="40">
        <v>0</v>
      </c>
      <c r="D82" s="40">
        <v>0</v>
      </c>
      <c r="E82" s="40">
        <v>0</v>
      </c>
      <c r="F82" s="40">
        <v>0</v>
      </c>
      <c r="G82" s="40">
        <v>0</v>
      </c>
      <c r="H82" s="40">
        <v>0</v>
      </c>
      <c r="I82" s="40">
        <v>0</v>
      </c>
      <c r="J82" s="40">
        <v>0</v>
      </c>
      <c r="K82" s="40">
        <v>1</v>
      </c>
      <c r="L82" s="40">
        <v>16203</v>
      </c>
      <c r="M82" s="40">
        <v>0</v>
      </c>
      <c r="N82" s="40">
        <v>0</v>
      </c>
      <c r="O82" s="40">
        <f t="shared" si="8"/>
        <v>1</v>
      </c>
      <c r="P82" s="41">
        <f t="shared" si="9"/>
        <v>16203</v>
      </c>
    </row>
    <row r="83" spans="1:16" ht="18" customHeight="1" x14ac:dyDescent="0.2">
      <c r="A83" s="42"/>
      <c r="B83" s="39" t="s">
        <v>108</v>
      </c>
      <c r="C83" s="40">
        <v>1</v>
      </c>
      <c r="D83" s="40">
        <v>6400</v>
      </c>
      <c r="E83" s="40">
        <v>0</v>
      </c>
      <c r="F83" s="40">
        <v>0</v>
      </c>
      <c r="G83" s="40">
        <v>0</v>
      </c>
      <c r="H83" s="40">
        <v>0</v>
      </c>
      <c r="I83" s="40">
        <v>0</v>
      </c>
      <c r="J83" s="40">
        <v>0</v>
      </c>
      <c r="K83" s="40">
        <v>0</v>
      </c>
      <c r="L83" s="40">
        <v>0</v>
      </c>
      <c r="M83" s="40">
        <v>0</v>
      </c>
      <c r="N83" s="40">
        <v>0</v>
      </c>
      <c r="O83" s="40">
        <f t="shared" si="8"/>
        <v>1</v>
      </c>
      <c r="P83" s="41">
        <f t="shared" si="9"/>
        <v>6400</v>
      </c>
    </row>
    <row r="84" spans="1:16" ht="18" customHeight="1" x14ac:dyDescent="0.2">
      <c r="A84" s="42"/>
      <c r="B84" s="39" t="s">
        <v>109</v>
      </c>
      <c r="C84" s="40">
        <v>0</v>
      </c>
      <c r="D84" s="40">
        <v>0</v>
      </c>
      <c r="E84" s="40">
        <v>0</v>
      </c>
      <c r="F84" s="40">
        <v>0</v>
      </c>
      <c r="G84" s="40">
        <v>0</v>
      </c>
      <c r="H84" s="40">
        <v>0</v>
      </c>
      <c r="I84" s="40">
        <v>1</v>
      </c>
      <c r="J84" s="40">
        <v>62280</v>
      </c>
      <c r="K84" s="40">
        <v>0</v>
      </c>
      <c r="L84" s="40">
        <v>0</v>
      </c>
      <c r="M84" s="40">
        <v>0</v>
      </c>
      <c r="N84" s="40">
        <v>0</v>
      </c>
      <c r="O84" s="40">
        <f t="shared" si="8"/>
        <v>1</v>
      </c>
      <c r="P84" s="41">
        <f t="shared" si="9"/>
        <v>62280</v>
      </c>
    </row>
    <row r="85" spans="1:16" ht="18" customHeight="1" x14ac:dyDescent="0.2">
      <c r="A85" s="42"/>
      <c r="B85" s="39" t="s">
        <v>14</v>
      </c>
      <c r="C85" s="40">
        <v>3</v>
      </c>
      <c r="D85" s="40">
        <v>114838</v>
      </c>
      <c r="E85" s="40">
        <v>0</v>
      </c>
      <c r="F85" s="40">
        <v>0</v>
      </c>
      <c r="G85" s="40">
        <v>0</v>
      </c>
      <c r="H85" s="40">
        <v>0</v>
      </c>
      <c r="I85" s="40">
        <v>0</v>
      </c>
      <c r="J85" s="40">
        <v>0</v>
      </c>
      <c r="K85" s="40">
        <v>7</v>
      </c>
      <c r="L85" s="40">
        <v>52450</v>
      </c>
      <c r="M85" s="40">
        <v>0</v>
      </c>
      <c r="N85" s="40">
        <v>0</v>
      </c>
      <c r="O85" s="40">
        <f t="shared" si="8"/>
        <v>10</v>
      </c>
      <c r="P85" s="41">
        <f t="shared" si="9"/>
        <v>167288</v>
      </c>
    </row>
    <row r="86" spans="1:16" ht="18" customHeight="1" thickBot="1" x14ac:dyDescent="0.25">
      <c r="A86" s="44" t="s">
        <v>47</v>
      </c>
      <c r="B86" s="45" t="s">
        <v>34</v>
      </c>
      <c r="C86" s="46">
        <f>SUM(C43:C85)</f>
        <v>247</v>
      </c>
      <c r="D86" s="46">
        <f t="shared" ref="D86:N86" si="10">SUM(D43:D85)</f>
        <v>73192974.709999993</v>
      </c>
      <c r="E86" s="46">
        <f t="shared" si="10"/>
        <v>3</v>
      </c>
      <c r="F86" s="46">
        <f t="shared" si="10"/>
        <v>68149.279999999999</v>
      </c>
      <c r="G86" s="46">
        <f t="shared" si="10"/>
        <v>0</v>
      </c>
      <c r="H86" s="46">
        <f t="shared" si="10"/>
        <v>0</v>
      </c>
      <c r="I86" s="46">
        <f t="shared" si="10"/>
        <v>23</v>
      </c>
      <c r="J86" s="46">
        <f t="shared" si="10"/>
        <v>3064086.2</v>
      </c>
      <c r="K86" s="46">
        <f t="shared" si="10"/>
        <v>62</v>
      </c>
      <c r="L86" s="46">
        <f t="shared" si="10"/>
        <v>3447785.0599999996</v>
      </c>
      <c r="M86" s="46">
        <f t="shared" si="10"/>
        <v>2</v>
      </c>
      <c r="N86" s="46">
        <f t="shared" si="10"/>
        <v>54544.79</v>
      </c>
      <c r="O86" s="46">
        <f t="shared" si="8"/>
        <v>337</v>
      </c>
      <c r="P86" s="47">
        <f t="shared" si="9"/>
        <v>79827540.040000007</v>
      </c>
    </row>
    <row r="87" spans="1:16" ht="18" customHeight="1" x14ac:dyDescent="0.2">
      <c r="A87" s="42" t="s">
        <v>20</v>
      </c>
      <c r="B87" s="39" t="s">
        <v>110</v>
      </c>
      <c r="C87" s="40">
        <v>10</v>
      </c>
      <c r="D87" s="40">
        <v>1073498.52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1</v>
      </c>
      <c r="L87" s="40">
        <v>2500</v>
      </c>
      <c r="M87" s="40">
        <v>0</v>
      </c>
      <c r="N87" s="40">
        <v>0</v>
      </c>
      <c r="O87" s="40">
        <f t="shared" si="8"/>
        <v>11</v>
      </c>
      <c r="P87" s="41">
        <f t="shared" si="9"/>
        <v>1075998.52</v>
      </c>
    </row>
    <row r="88" spans="1:16" ht="18" customHeight="1" x14ac:dyDescent="0.2">
      <c r="A88" s="42"/>
      <c r="B88" s="39" t="s">
        <v>111</v>
      </c>
      <c r="C88" s="40">
        <v>0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1</v>
      </c>
      <c r="L88" s="40">
        <v>4810</v>
      </c>
      <c r="M88" s="40">
        <v>0</v>
      </c>
      <c r="N88" s="40">
        <v>0</v>
      </c>
      <c r="O88" s="40">
        <f t="shared" si="8"/>
        <v>1</v>
      </c>
      <c r="P88" s="41">
        <f t="shared" si="9"/>
        <v>4810</v>
      </c>
    </row>
    <row r="89" spans="1:16" ht="18" customHeight="1" x14ac:dyDescent="0.2">
      <c r="A89" s="42"/>
      <c r="B89" s="39" t="s">
        <v>39</v>
      </c>
      <c r="C89" s="40">
        <v>5</v>
      </c>
      <c r="D89" s="40">
        <v>327510</v>
      </c>
      <c r="E89" s="40">
        <v>1</v>
      </c>
      <c r="F89" s="40">
        <v>66666</v>
      </c>
      <c r="G89" s="40">
        <v>0</v>
      </c>
      <c r="H89" s="40">
        <v>0</v>
      </c>
      <c r="I89" s="40">
        <v>0</v>
      </c>
      <c r="J89" s="40">
        <v>0</v>
      </c>
      <c r="K89" s="40">
        <v>1</v>
      </c>
      <c r="L89" s="40">
        <v>10000</v>
      </c>
      <c r="M89" s="40">
        <v>0</v>
      </c>
      <c r="N89" s="40">
        <v>0</v>
      </c>
      <c r="O89" s="40">
        <f t="shared" si="8"/>
        <v>7</v>
      </c>
      <c r="P89" s="41">
        <f t="shared" si="9"/>
        <v>404176</v>
      </c>
    </row>
    <row r="90" spans="1:16" ht="18" customHeight="1" x14ac:dyDescent="0.2">
      <c r="A90" s="42"/>
      <c r="B90" s="39" t="s">
        <v>112</v>
      </c>
      <c r="C90" s="40">
        <v>1</v>
      </c>
      <c r="D90" s="40">
        <v>186948</v>
      </c>
      <c r="E90" s="40">
        <v>0</v>
      </c>
      <c r="F90" s="40">
        <v>0</v>
      </c>
      <c r="G90" s="40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f t="shared" si="8"/>
        <v>1</v>
      </c>
      <c r="P90" s="41">
        <f t="shared" si="9"/>
        <v>186948</v>
      </c>
    </row>
    <row r="91" spans="1:16" ht="18" customHeight="1" thickBot="1" x14ac:dyDescent="0.25">
      <c r="A91" s="44" t="s">
        <v>30</v>
      </c>
      <c r="B91" s="45" t="s">
        <v>34</v>
      </c>
      <c r="C91" s="46">
        <f t="shared" ref="C91:N91" si="11">SUM(C87:C90)</f>
        <v>16</v>
      </c>
      <c r="D91" s="46">
        <f t="shared" si="11"/>
        <v>1587956.52</v>
      </c>
      <c r="E91" s="46">
        <f t="shared" si="11"/>
        <v>1</v>
      </c>
      <c r="F91" s="46">
        <f t="shared" si="11"/>
        <v>66666</v>
      </c>
      <c r="G91" s="46">
        <f t="shared" si="11"/>
        <v>0</v>
      </c>
      <c r="H91" s="46">
        <f t="shared" si="11"/>
        <v>0</v>
      </c>
      <c r="I91" s="46">
        <f t="shared" si="11"/>
        <v>0</v>
      </c>
      <c r="J91" s="46">
        <f t="shared" si="11"/>
        <v>0</v>
      </c>
      <c r="K91" s="46">
        <f t="shared" si="11"/>
        <v>3</v>
      </c>
      <c r="L91" s="46">
        <f t="shared" si="11"/>
        <v>17310</v>
      </c>
      <c r="M91" s="46">
        <f t="shared" si="11"/>
        <v>0</v>
      </c>
      <c r="N91" s="46">
        <f t="shared" si="11"/>
        <v>0</v>
      </c>
      <c r="O91" s="46">
        <f t="shared" si="8"/>
        <v>20</v>
      </c>
      <c r="P91" s="47">
        <f t="shared" si="9"/>
        <v>1671932.52</v>
      </c>
    </row>
    <row r="92" spans="1:16" ht="18" customHeight="1" x14ac:dyDescent="0.2">
      <c r="A92" s="42" t="s">
        <v>57</v>
      </c>
      <c r="B92" s="39" t="s">
        <v>56</v>
      </c>
      <c r="C92" s="40">
        <v>0</v>
      </c>
      <c r="D92" s="40">
        <v>0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2</v>
      </c>
      <c r="L92" s="40">
        <v>579999.99</v>
      </c>
      <c r="M92" s="40">
        <v>0</v>
      </c>
      <c r="N92" s="40">
        <v>0</v>
      </c>
      <c r="O92" s="40">
        <f t="shared" si="8"/>
        <v>2</v>
      </c>
      <c r="P92" s="41">
        <f t="shared" si="9"/>
        <v>579999.99</v>
      </c>
    </row>
    <row r="93" spans="1:16" ht="18" customHeight="1" x14ac:dyDescent="0.2">
      <c r="A93" s="42"/>
      <c r="B93" s="39" t="s">
        <v>122</v>
      </c>
      <c r="C93" s="40">
        <v>34</v>
      </c>
      <c r="D93" s="40">
        <v>3407820.1599999997</v>
      </c>
      <c r="E93" s="40">
        <v>3</v>
      </c>
      <c r="F93" s="40">
        <v>76841</v>
      </c>
      <c r="G93" s="40">
        <v>0</v>
      </c>
      <c r="H93" s="40">
        <v>0</v>
      </c>
      <c r="I93" s="40">
        <v>1</v>
      </c>
      <c r="J93" s="40">
        <v>25000</v>
      </c>
      <c r="K93" s="40">
        <v>11</v>
      </c>
      <c r="L93" s="40">
        <v>669674.01</v>
      </c>
      <c r="M93" s="40">
        <v>0</v>
      </c>
      <c r="N93" s="40">
        <v>0</v>
      </c>
      <c r="O93" s="40">
        <f t="shared" si="8"/>
        <v>49</v>
      </c>
      <c r="P93" s="41">
        <f t="shared" si="9"/>
        <v>4179335.17</v>
      </c>
    </row>
    <row r="94" spans="1:16" ht="18" customHeight="1" thickBot="1" x14ac:dyDescent="0.25">
      <c r="A94" s="44" t="s">
        <v>32</v>
      </c>
      <c r="B94" s="45" t="s">
        <v>34</v>
      </c>
      <c r="C94" s="46">
        <f t="shared" ref="C94:N94" si="12">SUM(C92:C93)</f>
        <v>34</v>
      </c>
      <c r="D94" s="46">
        <f t="shared" si="12"/>
        <v>3407820.1599999997</v>
      </c>
      <c r="E94" s="46">
        <f t="shared" si="12"/>
        <v>3</v>
      </c>
      <c r="F94" s="46">
        <f t="shared" si="12"/>
        <v>76841</v>
      </c>
      <c r="G94" s="46">
        <f t="shared" si="12"/>
        <v>0</v>
      </c>
      <c r="H94" s="46">
        <f t="shared" si="12"/>
        <v>0</v>
      </c>
      <c r="I94" s="46">
        <f t="shared" si="12"/>
        <v>1</v>
      </c>
      <c r="J94" s="46">
        <f t="shared" si="12"/>
        <v>25000</v>
      </c>
      <c r="K94" s="46">
        <f t="shared" si="12"/>
        <v>13</v>
      </c>
      <c r="L94" s="46">
        <f t="shared" si="12"/>
        <v>1249674</v>
      </c>
      <c r="M94" s="46">
        <f t="shared" si="12"/>
        <v>0</v>
      </c>
      <c r="N94" s="46">
        <f t="shared" si="12"/>
        <v>0</v>
      </c>
      <c r="O94" s="46">
        <f t="shared" si="8"/>
        <v>51</v>
      </c>
      <c r="P94" s="47">
        <f t="shared" si="9"/>
        <v>4759335.16</v>
      </c>
    </row>
    <row r="95" spans="1:16" ht="18" customHeight="1" x14ac:dyDescent="0.2">
      <c r="A95" s="42" t="s">
        <v>113</v>
      </c>
      <c r="B95" s="39" t="s">
        <v>114</v>
      </c>
      <c r="C95" s="40">
        <v>0</v>
      </c>
      <c r="D95" s="40">
        <v>0</v>
      </c>
      <c r="E95" s="40">
        <v>1</v>
      </c>
      <c r="F95" s="40">
        <v>8409.9599999999991</v>
      </c>
      <c r="G95" s="40">
        <v>0</v>
      </c>
      <c r="H95" s="40">
        <v>0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0</v>
      </c>
      <c r="O95" s="40">
        <f t="shared" si="8"/>
        <v>1</v>
      </c>
      <c r="P95" s="41">
        <f t="shared" si="9"/>
        <v>8409.9599999999991</v>
      </c>
    </row>
    <row r="96" spans="1:16" ht="18" customHeight="1" thickBot="1" x14ac:dyDescent="0.25">
      <c r="A96" s="44" t="s">
        <v>124</v>
      </c>
      <c r="B96" s="45" t="s">
        <v>34</v>
      </c>
      <c r="C96" s="46">
        <f t="shared" ref="C96:N96" si="13">SUM(C95:C95)</f>
        <v>0</v>
      </c>
      <c r="D96" s="48">
        <f t="shared" si="13"/>
        <v>0</v>
      </c>
      <c r="E96" s="46">
        <f t="shared" si="13"/>
        <v>1</v>
      </c>
      <c r="F96" s="48">
        <f t="shared" si="13"/>
        <v>8409.9599999999991</v>
      </c>
      <c r="G96" s="46">
        <f t="shared" si="13"/>
        <v>0</v>
      </c>
      <c r="H96" s="48">
        <f t="shared" si="13"/>
        <v>0</v>
      </c>
      <c r="I96" s="46">
        <f t="shared" si="13"/>
        <v>0</v>
      </c>
      <c r="J96" s="48">
        <f t="shared" si="13"/>
        <v>0</v>
      </c>
      <c r="K96" s="46">
        <f t="shared" si="13"/>
        <v>0</v>
      </c>
      <c r="L96" s="48">
        <f t="shared" si="13"/>
        <v>0</v>
      </c>
      <c r="M96" s="46">
        <f t="shared" si="13"/>
        <v>0</v>
      </c>
      <c r="N96" s="48">
        <f t="shared" si="13"/>
        <v>0</v>
      </c>
      <c r="O96" s="46">
        <f t="shared" si="8"/>
        <v>1</v>
      </c>
      <c r="P96" s="47">
        <f t="shared" si="9"/>
        <v>8409.9599999999991</v>
      </c>
    </row>
    <row r="97" spans="1:16" ht="18" customHeight="1" x14ac:dyDescent="0.2">
      <c r="A97" s="42" t="s">
        <v>121</v>
      </c>
      <c r="B97" s="39" t="s">
        <v>55</v>
      </c>
      <c r="C97" s="40">
        <v>1</v>
      </c>
      <c r="D97" s="40">
        <v>7999998.9500000002</v>
      </c>
      <c r="E97" s="40">
        <v>0</v>
      </c>
      <c r="F97" s="40">
        <v>0</v>
      </c>
      <c r="G97" s="40">
        <v>0</v>
      </c>
      <c r="H97" s="40">
        <v>0</v>
      </c>
      <c r="I97" s="40">
        <v>0</v>
      </c>
      <c r="J97" s="40">
        <v>0</v>
      </c>
      <c r="K97" s="40">
        <v>0</v>
      </c>
      <c r="L97" s="40">
        <v>0</v>
      </c>
      <c r="M97" s="40">
        <v>0</v>
      </c>
      <c r="N97" s="40">
        <v>0</v>
      </c>
      <c r="O97" s="40">
        <f t="shared" si="8"/>
        <v>1</v>
      </c>
      <c r="P97" s="41">
        <f t="shared" si="9"/>
        <v>7999998.9500000002</v>
      </c>
    </row>
    <row r="98" spans="1:16" ht="18" customHeight="1" x14ac:dyDescent="0.2">
      <c r="A98" s="42"/>
      <c r="B98" s="39" t="s">
        <v>45</v>
      </c>
      <c r="C98" s="40">
        <v>1</v>
      </c>
      <c r="D98" s="40">
        <v>3463028.01</v>
      </c>
      <c r="E98" s="40">
        <v>2</v>
      </c>
      <c r="F98" s="40">
        <v>108213</v>
      </c>
      <c r="G98" s="40">
        <v>0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0">
        <v>0</v>
      </c>
      <c r="O98" s="40">
        <f t="shared" si="8"/>
        <v>3</v>
      </c>
      <c r="P98" s="41">
        <f t="shared" si="9"/>
        <v>3571241.01</v>
      </c>
    </row>
    <row r="99" spans="1:16" ht="18" customHeight="1" x14ac:dyDescent="0.2">
      <c r="A99" s="42"/>
      <c r="B99" s="39" t="s">
        <v>120</v>
      </c>
      <c r="C99" s="40">
        <v>1</v>
      </c>
      <c r="D99" s="40">
        <v>893120.09</v>
      </c>
      <c r="E99" s="40">
        <v>0</v>
      </c>
      <c r="F99" s="40">
        <v>0</v>
      </c>
      <c r="G99" s="40">
        <v>0</v>
      </c>
      <c r="H99" s="40">
        <v>0</v>
      </c>
      <c r="I99" s="40">
        <v>0</v>
      </c>
      <c r="J99" s="40">
        <v>0</v>
      </c>
      <c r="K99" s="40">
        <v>0</v>
      </c>
      <c r="L99" s="40">
        <v>0</v>
      </c>
      <c r="M99" s="40">
        <v>0</v>
      </c>
      <c r="N99" s="40">
        <v>0</v>
      </c>
      <c r="O99" s="40">
        <f t="shared" si="8"/>
        <v>1</v>
      </c>
      <c r="P99" s="41">
        <f t="shared" si="9"/>
        <v>893120.09</v>
      </c>
    </row>
    <row r="100" spans="1:16" ht="18" customHeight="1" thickBot="1" x14ac:dyDescent="0.25">
      <c r="A100" s="44" t="s">
        <v>125</v>
      </c>
      <c r="B100" s="45" t="s">
        <v>34</v>
      </c>
      <c r="C100" s="46">
        <f t="shared" ref="C100:N100" si="14">SUM(C97:C99)</f>
        <v>3</v>
      </c>
      <c r="D100" s="46">
        <f t="shared" si="14"/>
        <v>12356147.050000001</v>
      </c>
      <c r="E100" s="46">
        <f t="shared" si="14"/>
        <v>2</v>
      </c>
      <c r="F100" s="46">
        <f t="shared" si="14"/>
        <v>108213</v>
      </c>
      <c r="G100" s="46">
        <f t="shared" si="14"/>
        <v>0</v>
      </c>
      <c r="H100" s="46">
        <f t="shared" si="14"/>
        <v>0</v>
      </c>
      <c r="I100" s="46">
        <f t="shared" si="14"/>
        <v>0</v>
      </c>
      <c r="J100" s="46">
        <f t="shared" si="14"/>
        <v>0</v>
      </c>
      <c r="K100" s="46">
        <f t="shared" si="14"/>
        <v>0</v>
      </c>
      <c r="L100" s="46">
        <f t="shared" si="14"/>
        <v>0</v>
      </c>
      <c r="M100" s="46">
        <f t="shared" si="14"/>
        <v>0</v>
      </c>
      <c r="N100" s="46">
        <f t="shared" si="14"/>
        <v>0</v>
      </c>
      <c r="O100" s="46">
        <f t="shared" si="8"/>
        <v>5</v>
      </c>
      <c r="P100" s="47">
        <f t="shared" si="9"/>
        <v>12464360.050000001</v>
      </c>
    </row>
    <row r="101" spans="1:16" ht="18" customHeight="1" x14ac:dyDescent="0.2">
      <c r="A101" s="42" t="s">
        <v>31</v>
      </c>
      <c r="B101" s="39" t="s">
        <v>54</v>
      </c>
      <c r="C101" s="40">
        <v>4</v>
      </c>
      <c r="D101" s="40">
        <v>646049</v>
      </c>
      <c r="E101" s="40">
        <v>0</v>
      </c>
      <c r="F101" s="40">
        <v>0</v>
      </c>
      <c r="G101" s="40">
        <v>0</v>
      </c>
      <c r="H101" s="40">
        <v>0</v>
      </c>
      <c r="I101" s="40">
        <v>0</v>
      </c>
      <c r="J101" s="40">
        <v>0</v>
      </c>
      <c r="K101" s="40">
        <v>0</v>
      </c>
      <c r="L101" s="40">
        <v>0</v>
      </c>
      <c r="M101" s="40">
        <v>0</v>
      </c>
      <c r="N101" s="40">
        <v>0</v>
      </c>
      <c r="O101" s="40">
        <f t="shared" si="8"/>
        <v>4</v>
      </c>
      <c r="P101" s="41">
        <f t="shared" si="9"/>
        <v>646049</v>
      </c>
    </row>
    <row r="102" spans="1:16" ht="18" customHeight="1" x14ac:dyDescent="0.2">
      <c r="A102" s="42"/>
      <c r="B102" s="39" t="s">
        <v>115</v>
      </c>
      <c r="C102" s="40">
        <v>0</v>
      </c>
      <c r="D102" s="40">
        <v>0</v>
      </c>
      <c r="E102" s="40">
        <v>1</v>
      </c>
      <c r="F102" s="40">
        <v>4000</v>
      </c>
      <c r="G102" s="40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0">
        <f t="shared" si="8"/>
        <v>1</v>
      </c>
      <c r="P102" s="41">
        <f t="shared" si="9"/>
        <v>4000</v>
      </c>
    </row>
    <row r="103" spans="1:16" ht="18" customHeight="1" x14ac:dyDescent="0.2">
      <c r="A103" s="42"/>
      <c r="B103" s="39" t="s">
        <v>116</v>
      </c>
      <c r="C103" s="40">
        <v>2</v>
      </c>
      <c r="D103" s="40">
        <v>92480.7</v>
      </c>
      <c r="E103" s="40">
        <v>0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0</v>
      </c>
      <c r="L103" s="40">
        <v>0</v>
      </c>
      <c r="M103" s="40">
        <v>0</v>
      </c>
      <c r="N103" s="40">
        <v>0</v>
      </c>
      <c r="O103" s="40">
        <f t="shared" si="8"/>
        <v>2</v>
      </c>
      <c r="P103" s="41">
        <f t="shared" si="9"/>
        <v>92480.7</v>
      </c>
    </row>
    <row r="104" spans="1:16" ht="18" customHeight="1" x14ac:dyDescent="0.2">
      <c r="A104" s="42"/>
      <c r="B104" s="39" t="s">
        <v>33</v>
      </c>
      <c r="C104" s="40">
        <v>1</v>
      </c>
      <c r="D104" s="40">
        <v>143666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0">
        <f t="shared" si="8"/>
        <v>1</v>
      </c>
      <c r="P104" s="41">
        <f t="shared" si="9"/>
        <v>143666</v>
      </c>
    </row>
    <row r="105" spans="1:16" ht="18" customHeight="1" x14ac:dyDescent="0.2">
      <c r="A105" s="42"/>
      <c r="B105" s="39" t="s">
        <v>117</v>
      </c>
      <c r="C105" s="40">
        <v>1</v>
      </c>
      <c r="D105" s="40">
        <v>12000.48</v>
      </c>
      <c r="E105" s="40">
        <v>0</v>
      </c>
      <c r="F105" s="40">
        <v>0</v>
      </c>
      <c r="G105" s="40">
        <v>0</v>
      </c>
      <c r="H105" s="40">
        <v>0</v>
      </c>
      <c r="I105" s="40">
        <v>0</v>
      </c>
      <c r="J105" s="40">
        <v>0</v>
      </c>
      <c r="K105" s="40">
        <v>0</v>
      </c>
      <c r="L105" s="40">
        <v>0</v>
      </c>
      <c r="M105" s="40">
        <v>0</v>
      </c>
      <c r="N105" s="40">
        <v>0</v>
      </c>
      <c r="O105" s="40">
        <f t="shared" si="8"/>
        <v>1</v>
      </c>
      <c r="P105" s="41">
        <f t="shared" si="9"/>
        <v>12000.48</v>
      </c>
    </row>
    <row r="106" spans="1:16" ht="18" customHeight="1" x14ac:dyDescent="0.2">
      <c r="A106" s="42"/>
      <c r="B106" s="39" t="s">
        <v>118</v>
      </c>
      <c r="C106" s="40">
        <v>1</v>
      </c>
      <c r="D106" s="40">
        <v>75000</v>
      </c>
      <c r="E106" s="40">
        <v>0</v>
      </c>
      <c r="F106" s="40">
        <v>0</v>
      </c>
      <c r="G106" s="40">
        <v>0</v>
      </c>
      <c r="H106" s="40">
        <v>0</v>
      </c>
      <c r="I106" s="40">
        <v>0</v>
      </c>
      <c r="J106" s="40">
        <v>0</v>
      </c>
      <c r="K106" s="40">
        <v>0</v>
      </c>
      <c r="L106" s="40">
        <v>0</v>
      </c>
      <c r="M106" s="40">
        <v>0</v>
      </c>
      <c r="N106" s="40">
        <v>0</v>
      </c>
      <c r="O106" s="40">
        <f t="shared" si="8"/>
        <v>1</v>
      </c>
      <c r="P106" s="41">
        <f t="shared" si="9"/>
        <v>75000</v>
      </c>
    </row>
    <row r="107" spans="1:16" ht="18" customHeight="1" x14ac:dyDescent="0.2">
      <c r="A107" s="42"/>
      <c r="B107" s="39" t="s">
        <v>119</v>
      </c>
      <c r="C107" s="40">
        <v>2</v>
      </c>
      <c r="D107" s="40">
        <v>62455</v>
      </c>
      <c r="E107" s="40">
        <v>0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0">
        <v>0</v>
      </c>
      <c r="L107" s="40">
        <v>0</v>
      </c>
      <c r="M107" s="40">
        <v>0</v>
      </c>
      <c r="N107" s="40">
        <v>0</v>
      </c>
      <c r="O107" s="40">
        <f t="shared" si="8"/>
        <v>2</v>
      </c>
      <c r="P107" s="41">
        <f t="shared" si="9"/>
        <v>62455</v>
      </c>
    </row>
    <row r="108" spans="1:16" ht="18" customHeight="1" thickBot="1" x14ac:dyDescent="0.25">
      <c r="A108" s="44" t="s">
        <v>31</v>
      </c>
      <c r="B108" s="45" t="s">
        <v>34</v>
      </c>
      <c r="C108" s="46">
        <f t="shared" ref="C108:N108" si="15">SUM(C101:C107)</f>
        <v>11</v>
      </c>
      <c r="D108" s="46">
        <f t="shared" si="15"/>
        <v>1031651.1799999999</v>
      </c>
      <c r="E108" s="46">
        <f t="shared" si="15"/>
        <v>1</v>
      </c>
      <c r="F108" s="46">
        <f t="shared" si="15"/>
        <v>4000</v>
      </c>
      <c r="G108" s="46">
        <f t="shared" si="15"/>
        <v>0</v>
      </c>
      <c r="H108" s="46">
        <f t="shared" si="15"/>
        <v>0</v>
      </c>
      <c r="I108" s="46">
        <f t="shared" si="15"/>
        <v>0</v>
      </c>
      <c r="J108" s="46">
        <f t="shared" si="15"/>
        <v>0</v>
      </c>
      <c r="K108" s="46">
        <f t="shared" si="15"/>
        <v>0</v>
      </c>
      <c r="L108" s="46">
        <f t="shared" si="15"/>
        <v>0</v>
      </c>
      <c r="M108" s="46">
        <f t="shared" si="15"/>
        <v>0</v>
      </c>
      <c r="N108" s="46">
        <f t="shared" si="15"/>
        <v>0</v>
      </c>
      <c r="O108" s="46">
        <f t="shared" si="8"/>
        <v>12</v>
      </c>
      <c r="P108" s="47">
        <f t="shared" si="9"/>
        <v>1035651.1799999999</v>
      </c>
    </row>
    <row r="109" spans="1:16" ht="18" customHeight="1" thickBot="1" x14ac:dyDescent="0.25">
      <c r="A109" s="34"/>
      <c r="B109" s="35"/>
      <c r="C109" s="49"/>
      <c r="D109" s="49"/>
      <c r="E109" s="49"/>
      <c r="F109" s="50"/>
      <c r="G109" s="51"/>
      <c r="H109" s="52"/>
      <c r="I109" s="51"/>
      <c r="J109" s="52"/>
      <c r="K109" s="51"/>
      <c r="L109" s="51"/>
      <c r="M109" s="51"/>
      <c r="N109" s="51"/>
      <c r="O109" s="51"/>
      <c r="P109" s="51"/>
    </row>
    <row r="110" spans="1:16" ht="18" customHeight="1" thickBot="1" x14ac:dyDescent="0.25">
      <c r="A110" s="53" t="s">
        <v>0</v>
      </c>
      <c r="B110" s="74"/>
      <c r="C110" s="75">
        <f>C18+C28+C33+C42+C86+C91+C94+C96+C100+C108</f>
        <v>463</v>
      </c>
      <c r="D110" s="75">
        <f t="shared" ref="D110:O110" si="16">D18+D28+D33+D42+D86+D91+D94+D96+D100+D108</f>
        <v>128730681.56</v>
      </c>
      <c r="E110" s="75">
        <f t="shared" si="16"/>
        <v>33</v>
      </c>
      <c r="F110" s="75">
        <f t="shared" si="16"/>
        <v>5507508.0999999996</v>
      </c>
      <c r="G110" s="75">
        <f t="shared" si="16"/>
        <v>1</v>
      </c>
      <c r="H110" s="75">
        <f t="shared" si="16"/>
        <v>15000</v>
      </c>
      <c r="I110" s="75">
        <f t="shared" si="16"/>
        <v>30</v>
      </c>
      <c r="J110" s="75">
        <f t="shared" si="16"/>
        <v>3578745.18</v>
      </c>
      <c r="K110" s="75">
        <f t="shared" si="16"/>
        <v>101</v>
      </c>
      <c r="L110" s="75">
        <f t="shared" si="16"/>
        <v>6383975.6199999992</v>
      </c>
      <c r="M110" s="75">
        <f t="shared" si="16"/>
        <v>3</v>
      </c>
      <c r="N110" s="75">
        <f t="shared" si="16"/>
        <v>84544.790000000008</v>
      </c>
      <c r="O110" s="75">
        <f t="shared" si="16"/>
        <v>631</v>
      </c>
      <c r="P110" s="76">
        <f t="shared" ref="P110" si="17">P18+P28+P33+P42+P86+P91+P94+P96+P100+P108</f>
        <v>144300455.25</v>
      </c>
    </row>
  </sheetData>
  <mergeCells count="10">
    <mergeCell ref="B2:P2"/>
    <mergeCell ref="E4:F4"/>
    <mergeCell ref="C4:D4"/>
    <mergeCell ref="G4:H4"/>
    <mergeCell ref="A4:A5"/>
    <mergeCell ref="B4:B5"/>
    <mergeCell ref="I4:J4"/>
    <mergeCell ref="M4:N4"/>
    <mergeCell ref="O4:P4"/>
    <mergeCell ref="K4:L4"/>
  </mergeCells>
  <phoneticPr fontId="0" type="noConversion"/>
  <pageMargins left="0.5" right="0.5" top="0.5" bottom="0.5" header="0.24" footer="0.17"/>
  <pageSetup scale="43" fitToHeight="20" orientation="landscape" r:id="rId1"/>
  <headerFooter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1080A9-3817-4B5E-BC33-0BED5967E0C3}"/>
</file>

<file path=customXml/itemProps2.xml><?xml version="1.0" encoding="utf-8"?>
<ds:datastoreItem xmlns:ds="http://schemas.openxmlformats.org/officeDocument/2006/customXml" ds:itemID="{949637A0-624F-493C-9439-B0EB098AFD47}"/>
</file>

<file path=customXml/itemProps3.xml><?xml version="1.0" encoding="utf-8"?>
<ds:datastoreItem xmlns:ds="http://schemas.openxmlformats.org/officeDocument/2006/customXml" ds:itemID="{47DF02F1-303B-4140-913F-A11B4FFC4F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By Unit</vt:lpstr>
      <vt:lpstr>'By Unit'!Print_Area</vt:lpstr>
      <vt:lpstr>Summary!Print_Area</vt:lpstr>
      <vt:lpstr>'By Unit'!Print_Titles</vt:lpstr>
    </vt:vector>
  </TitlesOfParts>
  <Company>UVM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Condon</cp:lastModifiedBy>
  <cp:lastPrinted>2019-08-15T21:57:54Z</cp:lastPrinted>
  <dcterms:created xsi:type="dcterms:W3CDTF">2003-07-30T18:18:18Z</dcterms:created>
  <dcterms:modified xsi:type="dcterms:W3CDTF">2019-08-16T12:14:36Z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