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4 draft\"/>
    </mc:Choice>
  </mc:AlternateContent>
  <xr:revisionPtr revIDLastSave="0" documentId="13_ncr:1_{90184BD5-2ECD-4AA9-858D-9FA59A321C1A}" xr6:coauthVersionLast="47" xr6:coauthVersionMax="47" xr10:uidLastSave="{00000000-0000-0000-0000-000000000000}"/>
  <bookViews>
    <workbookView xWindow="28680" yWindow="-1095" windowWidth="29040" windowHeight="15720" xr2:uid="{00000000-000D-0000-FFFF-FFFF00000000}"/>
  </bookViews>
  <sheets>
    <sheet name="Summary" sheetId="7" r:id="rId1"/>
    <sheet name="By Unit" sheetId="6" r:id="rId2"/>
  </sheets>
  <definedNames>
    <definedName name="_xlnm._FilterDatabase" localSheetId="0" hidden="1">Summary!#REF!</definedName>
    <definedName name="_xlnm.Print_Area" localSheetId="1">'By Unit'!$A$1:$AH$101</definedName>
    <definedName name="_xlnm.Print_Area" localSheetId="0">Summary!$A$1:$AG$17</definedName>
    <definedName name="_xlnm.Print_Titles" localSheetId="1">'By Unit'!$4:$5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6" i="7" l="1"/>
  <c r="AF15" i="7"/>
  <c r="AF14" i="7"/>
  <c r="AD16" i="7"/>
  <c r="AC16" i="7"/>
  <c r="AB16" i="7"/>
  <c r="AA16" i="7"/>
  <c r="Z16" i="7"/>
  <c r="Y16" i="7"/>
  <c r="V16" i="7"/>
  <c r="U16" i="7"/>
  <c r="T16" i="7"/>
  <c r="S16" i="7"/>
  <c r="R16" i="7"/>
  <c r="O16" i="7"/>
  <c r="N16" i="7"/>
  <c r="M16" i="7"/>
  <c r="L16" i="7"/>
  <c r="K16" i="7"/>
  <c r="G16" i="7"/>
  <c r="AF13" i="7"/>
  <c r="AF12" i="7"/>
  <c r="F16" i="7"/>
  <c r="E16" i="7"/>
  <c r="D16" i="7"/>
  <c r="AG15" i="7"/>
  <c r="AG14" i="7"/>
  <c r="AG13" i="7"/>
  <c r="AG12" i="7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C98" i="6"/>
  <c r="D90" i="6"/>
  <c r="E90" i="6"/>
  <c r="F90" i="6"/>
  <c r="G90" i="6"/>
  <c r="H90" i="6"/>
  <c r="I90" i="6"/>
  <c r="J90" i="6"/>
  <c r="K90" i="6"/>
  <c r="L90" i="6"/>
  <c r="M90" i="6"/>
  <c r="N90" i="6"/>
  <c r="O90" i="6"/>
  <c r="P90" i="6"/>
  <c r="Q90" i="6"/>
  <c r="R90" i="6"/>
  <c r="S90" i="6"/>
  <c r="T90" i="6"/>
  <c r="U90" i="6"/>
  <c r="V90" i="6"/>
  <c r="W90" i="6"/>
  <c r="X90" i="6"/>
  <c r="Y90" i="6"/>
  <c r="Z90" i="6"/>
  <c r="AA90" i="6"/>
  <c r="AB90" i="6"/>
  <c r="AC90" i="6"/>
  <c r="AD90" i="6"/>
  <c r="AE90" i="6"/>
  <c r="AF90" i="6"/>
  <c r="AG90" i="6"/>
  <c r="AH90" i="6"/>
  <c r="C90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R84" i="6"/>
  <c r="S84" i="6"/>
  <c r="T84" i="6"/>
  <c r="U84" i="6"/>
  <c r="V84" i="6"/>
  <c r="W84" i="6"/>
  <c r="X84" i="6"/>
  <c r="Y84" i="6"/>
  <c r="Z84" i="6"/>
  <c r="AA84" i="6"/>
  <c r="AB84" i="6"/>
  <c r="AC84" i="6"/>
  <c r="AD84" i="6"/>
  <c r="AE84" i="6"/>
  <c r="AF84" i="6"/>
  <c r="AG84" i="6"/>
  <c r="AH84" i="6"/>
  <c r="C84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R82" i="6"/>
  <c r="S82" i="6"/>
  <c r="T82" i="6"/>
  <c r="U82" i="6"/>
  <c r="V82" i="6"/>
  <c r="W82" i="6"/>
  <c r="X82" i="6"/>
  <c r="Y82" i="6"/>
  <c r="Z82" i="6"/>
  <c r="AA82" i="6"/>
  <c r="AB82" i="6"/>
  <c r="AC82" i="6"/>
  <c r="AD82" i="6"/>
  <c r="AE82" i="6"/>
  <c r="AF82" i="6"/>
  <c r="AG82" i="6"/>
  <c r="AH82" i="6"/>
  <c r="C82" i="6"/>
  <c r="D78" i="6"/>
  <c r="E78" i="6"/>
  <c r="F78" i="6"/>
  <c r="G78" i="6"/>
  <c r="H78" i="6"/>
  <c r="I78" i="6"/>
  <c r="J78" i="6"/>
  <c r="K78" i="6"/>
  <c r="L78" i="6"/>
  <c r="M78" i="6"/>
  <c r="N78" i="6"/>
  <c r="O78" i="6"/>
  <c r="P78" i="6"/>
  <c r="Q78" i="6"/>
  <c r="R78" i="6"/>
  <c r="S78" i="6"/>
  <c r="T78" i="6"/>
  <c r="U78" i="6"/>
  <c r="V78" i="6"/>
  <c r="W78" i="6"/>
  <c r="X78" i="6"/>
  <c r="Y78" i="6"/>
  <c r="Z78" i="6"/>
  <c r="AA78" i="6"/>
  <c r="AB78" i="6"/>
  <c r="AC78" i="6"/>
  <c r="AD78" i="6"/>
  <c r="AE78" i="6"/>
  <c r="AF78" i="6"/>
  <c r="AG78" i="6"/>
  <c r="AH78" i="6"/>
  <c r="C78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C4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C31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C26" i="6"/>
  <c r="AG7" i="6"/>
  <c r="AH7" i="6"/>
  <c r="AG8" i="6"/>
  <c r="AG19" i="6" s="1"/>
  <c r="AH8" i="6"/>
  <c r="AG9" i="6"/>
  <c r="AH9" i="6"/>
  <c r="AG10" i="6"/>
  <c r="AH10" i="6"/>
  <c r="AG11" i="6"/>
  <c r="AH11" i="6"/>
  <c r="AG12" i="6"/>
  <c r="AH12" i="6"/>
  <c r="AG13" i="6"/>
  <c r="AH13" i="6"/>
  <c r="AG14" i="6"/>
  <c r="AH14" i="6"/>
  <c r="AG15" i="6"/>
  <c r="AH15" i="6"/>
  <c r="AG16" i="6"/>
  <c r="AH16" i="6"/>
  <c r="AG17" i="6"/>
  <c r="AH17" i="6"/>
  <c r="AG18" i="6"/>
  <c r="AH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C19" i="6"/>
  <c r="AG20" i="6"/>
  <c r="AH20" i="6"/>
  <c r="AG21" i="6"/>
  <c r="AH21" i="6"/>
  <c r="AG22" i="6"/>
  <c r="AH22" i="6"/>
  <c r="AH26" i="6" s="1"/>
  <c r="AG23" i="6"/>
  <c r="AH23" i="6"/>
  <c r="AG24" i="6"/>
  <c r="AH24" i="6"/>
  <c r="AG25" i="6"/>
  <c r="AH25" i="6"/>
  <c r="AG27" i="6"/>
  <c r="AH27" i="6"/>
  <c r="AG28" i="6"/>
  <c r="AH28" i="6"/>
  <c r="AG29" i="6"/>
  <c r="AH29" i="6"/>
  <c r="AG30" i="6"/>
  <c r="AH30" i="6"/>
  <c r="AG32" i="6"/>
  <c r="AH32" i="6"/>
  <c r="AG33" i="6"/>
  <c r="AH33" i="6"/>
  <c r="AG34" i="6"/>
  <c r="AH34" i="6"/>
  <c r="AG35" i="6"/>
  <c r="AH35" i="6"/>
  <c r="AG36" i="6"/>
  <c r="AH36" i="6"/>
  <c r="AG37" i="6"/>
  <c r="AH37" i="6"/>
  <c r="AG38" i="6"/>
  <c r="AH38" i="6"/>
  <c r="AG39" i="6"/>
  <c r="AH39" i="6"/>
  <c r="AG40" i="6"/>
  <c r="AH40" i="6"/>
  <c r="AG42" i="6"/>
  <c r="AH42" i="6"/>
  <c r="AG43" i="6"/>
  <c r="AH43" i="6"/>
  <c r="AG44" i="6"/>
  <c r="AH44" i="6"/>
  <c r="AG45" i="6"/>
  <c r="AH45" i="6"/>
  <c r="AG46" i="6"/>
  <c r="AH46" i="6"/>
  <c r="AG47" i="6"/>
  <c r="AH47" i="6"/>
  <c r="AG48" i="6"/>
  <c r="AH48" i="6"/>
  <c r="AG49" i="6"/>
  <c r="AH49" i="6"/>
  <c r="AG50" i="6"/>
  <c r="AH50" i="6"/>
  <c r="AG51" i="6"/>
  <c r="AH51" i="6"/>
  <c r="AG52" i="6"/>
  <c r="AH52" i="6"/>
  <c r="AG53" i="6"/>
  <c r="AH53" i="6"/>
  <c r="AG54" i="6"/>
  <c r="AH54" i="6"/>
  <c r="AG55" i="6"/>
  <c r="AH55" i="6"/>
  <c r="AG56" i="6"/>
  <c r="AH56" i="6"/>
  <c r="AG57" i="6"/>
  <c r="AH57" i="6"/>
  <c r="AG58" i="6"/>
  <c r="AH58" i="6"/>
  <c r="AG59" i="6"/>
  <c r="AH59" i="6"/>
  <c r="AG60" i="6"/>
  <c r="AH60" i="6"/>
  <c r="AG61" i="6"/>
  <c r="AH61" i="6"/>
  <c r="AG62" i="6"/>
  <c r="AH62" i="6"/>
  <c r="AG63" i="6"/>
  <c r="AH63" i="6"/>
  <c r="AG64" i="6"/>
  <c r="AH64" i="6"/>
  <c r="AG65" i="6"/>
  <c r="AH65" i="6"/>
  <c r="AG66" i="6"/>
  <c r="AH66" i="6"/>
  <c r="AG67" i="6"/>
  <c r="AH67" i="6"/>
  <c r="AG68" i="6"/>
  <c r="AH68" i="6"/>
  <c r="AG69" i="6"/>
  <c r="AH69" i="6"/>
  <c r="AG70" i="6"/>
  <c r="AH70" i="6"/>
  <c r="AG71" i="6"/>
  <c r="AH71" i="6"/>
  <c r="AG72" i="6"/>
  <c r="AH72" i="6"/>
  <c r="AG73" i="6"/>
  <c r="AH73" i="6"/>
  <c r="AG74" i="6"/>
  <c r="AH74" i="6"/>
  <c r="AG75" i="6"/>
  <c r="AH75" i="6"/>
  <c r="AG76" i="6"/>
  <c r="AH76" i="6"/>
  <c r="AG77" i="6"/>
  <c r="AH77" i="6"/>
  <c r="AG79" i="6"/>
  <c r="AH79" i="6"/>
  <c r="AG80" i="6"/>
  <c r="AH80" i="6"/>
  <c r="AG81" i="6"/>
  <c r="AH81" i="6"/>
  <c r="AG83" i="6"/>
  <c r="AH83" i="6"/>
  <c r="AG85" i="6"/>
  <c r="AH85" i="6"/>
  <c r="AG87" i="6"/>
  <c r="AH87" i="6"/>
  <c r="AG88" i="6"/>
  <c r="AH88" i="6"/>
  <c r="AG89" i="6"/>
  <c r="AH89" i="6"/>
  <c r="AG91" i="6"/>
  <c r="AH91" i="6"/>
  <c r="AG92" i="6"/>
  <c r="AH92" i="6"/>
  <c r="AG93" i="6"/>
  <c r="AH93" i="6"/>
  <c r="AG94" i="6"/>
  <c r="AH94" i="6"/>
  <c r="AG95" i="6"/>
  <c r="AH95" i="6"/>
  <c r="AG96" i="6"/>
  <c r="AH96" i="6"/>
  <c r="AG97" i="6"/>
  <c r="AH97" i="6"/>
  <c r="AH6" i="6"/>
  <c r="AG6" i="6"/>
  <c r="C16" i="7"/>
  <c r="H16" i="7"/>
  <c r="I16" i="7"/>
  <c r="J16" i="7"/>
  <c r="P16" i="7"/>
  <c r="Q16" i="7"/>
  <c r="W16" i="7"/>
  <c r="X16" i="7"/>
  <c r="AG7" i="7" l="1"/>
  <c r="AG8" i="7"/>
  <c r="AG9" i="7"/>
  <c r="AG10" i="7"/>
  <c r="AG11" i="7"/>
  <c r="AF7" i="7"/>
  <c r="AF8" i="7"/>
  <c r="AF9" i="7"/>
  <c r="AF10" i="7"/>
  <c r="AF11" i="7"/>
  <c r="AG6" i="7"/>
  <c r="AF6" i="7"/>
  <c r="AH19" i="6"/>
  <c r="AF16" i="7" l="1"/>
  <c r="AG16" i="7"/>
  <c r="B16" i="7"/>
</calcChain>
</file>

<file path=xl/sharedStrings.xml><?xml version="1.0" encoding="utf-8"?>
<sst xmlns="http://schemas.openxmlformats.org/spreadsheetml/2006/main" count="226" uniqueCount="124">
  <si>
    <t xml:space="preserve">FY24 Sponsored Project Activity Report - Awards Received by Originating Federal Sponsor by College/Unit                                                                </t>
  </si>
  <si>
    <t>College/Unit</t>
  </si>
  <si>
    <t>DHHS - NIH</t>
  </si>
  <si>
    <t>DHHS - OTHER</t>
  </si>
  <si>
    <t>USDA - NIFA</t>
  </si>
  <si>
    <t>USDA - OTHER</t>
  </si>
  <si>
    <t>NSF</t>
  </si>
  <si>
    <t>DOD</t>
  </si>
  <si>
    <t>ED</t>
  </si>
  <si>
    <t>DOT</t>
  </si>
  <si>
    <t>DOI</t>
  </si>
  <si>
    <t>ENERGY</t>
  </si>
  <si>
    <t>NASA</t>
  </si>
  <si>
    <t>COMMERCE</t>
  </si>
  <si>
    <t>VETERANS</t>
  </si>
  <si>
    <t>EPA</t>
  </si>
  <si>
    <t>OTHER</t>
  </si>
  <si>
    <t>Total</t>
  </si>
  <si>
    <t># of Awards</t>
  </si>
  <si>
    <t>Amount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</si>
  <si>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</si>
  <si>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</si>
  <si>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</si>
  <si>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</si>
  <si>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LARNER COLLEGE OF MEDICINE</t>
  </si>
  <si>
    <t>COLLEGE OF NURSING AND HEALTH SCIENCES</t>
  </si>
  <si>
    <t>RUBENSTEIN SCHOOL</t>
  </si>
  <si>
    <t>GROSSMAN SCHOOL OF BUSINESS</t>
  </si>
  <si>
    <t>OFFICE OF VICE PRESIDENT FOR RESEARCH</t>
  </si>
  <si>
    <t xml:space="preserve">FY24 Sponsored Project Activity Report - Awards Received by Originating Federal Sponsor by College/Unit and Department                                                           </t>
  </si>
  <si>
    <t>Department</t>
  </si>
  <si>
    <t>Animal and Veterinary Sciences</t>
  </si>
  <si>
    <t>CALS Dean's Office</t>
  </si>
  <si>
    <t>Com Dev &amp; Applied Economics</t>
  </si>
  <si>
    <t>Ext - Administration</t>
  </si>
  <si>
    <t>Ext - Migrant Hlth &amp; Education</t>
  </si>
  <si>
    <t>Ext - Programming &amp; Fac Sup</t>
  </si>
  <si>
    <t>Ext - SARE</t>
  </si>
  <si>
    <t>Ext - Statewide 4-H</t>
  </si>
  <si>
    <t>Ext - Sustainable Agricltr Ctr</t>
  </si>
  <si>
    <t>Ext-Community Nutrition Educ</t>
  </si>
  <si>
    <t>Nutrition &amp; Food Sciences</t>
  </si>
  <si>
    <t>Plant &amp; Soil Science</t>
  </si>
  <si>
    <t>Plant Biology</t>
  </si>
  <si>
    <t>CALS</t>
  </si>
  <si>
    <t>Totals</t>
  </si>
  <si>
    <t>Biology</t>
  </si>
  <si>
    <t>Chemistry</t>
  </si>
  <si>
    <t>Consulting Archaeology Program</t>
  </si>
  <si>
    <t>Economics</t>
  </si>
  <si>
    <t>Geography &amp; Geosciences</t>
  </si>
  <si>
    <t>Psychological Science</t>
  </si>
  <si>
    <t>CAS</t>
  </si>
  <si>
    <t>Counseling, Human Dev, Fam Sci</t>
  </si>
  <si>
    <t>Ctr on Disability &amp; Community</t>
  </si>
  <si>
    <t>Education</t>
  </si>
  <si>
    <t>Social Work Outreach</t>
  </si>
  <si>
    <t>CESS</t>
  </si>
  <si>
    <t>CEM Dean's Ofc</t>
  </si>
  <si>
    <t>Civil &amp; Env Engineering</t>
  </si>
  <si>
    <t>Computer Science</t>
  </si>
  <si>
    <t>Elec &amp; Biomed Engineering</t>
  </si>
  <si>
    <t>Interdisciplinary Research Grp</t>
  </si>
  <si>
    <t>Mathematics &amp; Statistics</t>
  </si>
  <si>
    <t>Mechanical Engineering</t>
  </si>
  <si>
    <t>Physics</t>
  </si>
  <si>
    <t>Transportation Research Center</t>
  </si>
  <si>
    <t>CEMS</t>
  </si>
  <si>
    <t>Biochemistry</t>
  </si>
  <si>
    <t>COM Microbio &amp; Molec Genetics</t>
  </si>
  <si>
    <t>COM Ofc of Clin Transltn Sci</t>
  </si>
  <si>
    <t>COM Ofc of Clin Trials Rsch</t>
  </si>
  <si>
    <t>COM Ofc of Primary Care</t>
  </si>
  <si>
    <t>COM Office of the Dean</t>
  </si>
  <si>
    <t>Emergency Medicine</t>
  </si>
  <si>
    <t>Family Medicine</t>
  </si>
  <si>
    <t>Med-Cardiology</t>
  </si>
  <si>
    <t>Med-Gen Internal Med</t>
  </si>
  <si>
    <t>Med-Hematology Oncology</t>
  </si>
  <si>
    <t>Med-Immunobiology</t>
  </si>
  <si>
    <t>Med-Infectious Disease</t>
  </si>
  <si>
    <t>Med-Pulmonary</t>
  </si>
  <si>
    <t>Molecular Physlgy &amp; Biophysics</t>
  </si>
  <si>
    <t>Neurological Sciences</t>
  </si>
  <si>
    <t>ObGyn-General</t>
  </si>
  <si>
    <t>ObGyn-Maternal Fetal</t>
  </si>
  <si>
    <t>ObGyn-Reprod Endocrn&amp;Infertil</t>
  </si>
  <si>
    <t>Obstetrics Gynecology&amp;Reprod</t>
  </si>
  <si>
    <t>Ofc of Health Promo Research</t>
  </si>
  <si>
    <t>Orthopaedics &amp; Rehabilitation</t>
  </si>
  <si>
    <t>Pathology&amp;Laboratory Medicine</t>
  </si>
  <si>
    <t>Pediatrics</t>
  </si>
  <si>
    <t>Peds-Cardiology</t>
  </si>
  <si>
    <t>Peds-Neonatology</t>
  </si>
  <si>
    <t>Peds-Pulmonary</t>
  </si>
  <si>
    <t>Pharmacology</t>
  </si>
  <si>
    <t>Psychiatry</t>
  </si>
  <si>
    <t>Radiology</t>
  </si>
  <si>
    <t>Surgery</t>
  </si>
  <si>
    <t>Surg-Ophthalmology</t>
  </si>
  <si>
    <t>Surg-Thoracic Cardiovascular</t>
  </si>
  <si>
    <t>Surg-Trauma</t>
  </si>
  <si>
    <t>Surg-Urology</t>
  </si>
  <si>
    <t>Vermont Cancer Center</t>
  </si>
  <si>
    <t>LCOM</t>
  </si>
  <si>
    <t>Biomedical and Health Sci</t>
  </si>
  <si>
    <t>Nursing</t>
  </si>
  <si>
    <t>Rehab &amp; Movement Sci</t>
  </si>
  <si>
    <t>CNHS</t>
  </si>
  <si>
    <t>Rubenstein Sch Env &amp; Nat Res</t>
  </si>
  <si>
    <t>RSENR</t>
  </si>
  <si>
    <t>Grossman School of Business</t>
  </si>
  <si>
    <t>GSM</t>
  </si>
  <si>
    <t>EPSCoR</t>
  </si>
  <si>
    <t>Research Development</t>
  </si>
  <si>
    <t>VP Research Admin Office</t>
  </si>
  <si>
    <t>OVPR</t>
  </si>
  <si>
    <t>Emergency Management</t>
  </si>
  <si>
    <t>Graduate College</t>
  </si>
  <si>
    <t>Gund Institute for Environment</t>
  </si>
  <si>
    <t>Osher Ctr Integrative Health</t>
  </si>
  <si>
    <t>Planning Design &amp; Construction</t>
  </si>
  <si>
    <t>Safety &amp; Compliance</t>
  </si>
  <si>
    <t>Senior VP &amp; Provost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</si>
</sst>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6600"/>
      <name val="Garamond"/>
      <family val="1"/>
    </font>
    <font>
      <sz val="10"/>
      <color indexed="8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89">
    <xf numFmtId="0" fontId="0" fillId="0" borderId="0" xfId="0"/>
    <xf numFmtId="1" fontId="2" fillId="0" borderId="0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 wrapText="1"/>
    </xf>
    <xf numFmtId="3" fontId="4" fillId="0" borderId="2" xfId="4" applyNumberForma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3" xfId="3" applyBorder="1" applyAlignment="1">
      <alignment vertical="center"/>
    </xf>
    <xf numFmtId="3" fontId="4" fillId="0" borderId="14" xfId="4" applyNumberForma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" fontId="9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164" fontId="10" fillId="0" borderId="0" xfId="1" applyNumberFormat="1" applyFont="1" applyAlignment="1">
      <alignment horizontal="left" vertical="top"/>
    </xf>
    <xf numFmtId="0" fontId="6" fillId="0" borderId="0" xfId="0" applyFont="1" applyAlignment="1">
      <alignment vertical="center"/>
    </xf>
    <xf numFmtId="0" fontId="5" fillId="0" borderId="15" xfId="3" applyFont="1" applyBorder="1" applyAlignment="1">
      <alignment vertical="center"/>
    </xf>
    <xf numFmtId="3" fontId="5" fillId="0" borderId="16" xfId="4" applyNumberFormat="1" applyFont="1" applyBorder="1" applyAlignment="1">
      <alignment vertical="center" wrapText="1"/>
    </xf>
    <xf numFmtId="3" fontId="5" fillId="0" borderId="17" xfId="4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10" fillId="0" borderId="0" xfId="1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3" fontId="4" fillId="0" borderId="16" xfId="3" applyNumberFormat="1" applyBorder="1" applyAlignment="1">
      <alignment horizontal="right" vertical="center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3" fontId="4" fillId="0" borderId="19" xfId="3" applyNumberFormat="1" applyBorder="1" applyAlignment="1">
      <alignment horizontal="right" vertical="center"/>
    </xf>
    <xf numFmtId="3" fontId="4" fillId="0" borderId="2" xfId="3" applyNumberFormat="1" applyBorder="1" applyAlignment="1">
      <alignment horizontal="right" vertical="center"/>
    </xf>
    <xf numFmtId="3" fontId="4" fillId="0" borderId="6" xfId="3" applyNumberForma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4" fillId="0" borderId="21" xfId="5" applyFont="1" applyBorder="1" applyAlignment="1">
      <alignment vertical="center"/>
    </xf>
    <xf numFmtId="0" fontId="4" fillId="0" borderId="22" xfId="3" applyBorder="1" applyAlignment="1">
      <alignment vertical="center"/>
    </xf>
    <xf numFmtId="0" fontId="4" fillId="0" borderId="0" xfId="3" applyAlignment="1">
      <alignment horizontal="left" vertical="center" wrapText="1"/>
    </xf>
    <xf numFmtId="0" fontId="4" fillId="0" borderId="23" xfId="3" applyBorder="1" applyAlignment="1">
      <alignment horizontal="left" vertical="center" wrapText="1"/>
    </xf>
    <xf numFmtId="0" fontId="1" fillId="0" borderId="24" xfId="0" applyFont="1" applyBorder="1" applyAlignment="1">
      <alignment horizontal="right" vertical="center" wrapText="1"/>
    </xf>
    <xf numFmtId="0" fontId="4" fillId="0" borderId="25" xfId="5" applyFont="1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0" xfId="2" applyNumberFormat="1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 wrapText="1"/>
    </xf>
    <xf numFmtId="3" fontId="1" fillId="0" borderId="0" xfId="2" applyNumberFormat="1" applyFont="1" applyFill="1" applyBorder="1" applyAlignment="1">
      <alignment horizontal="right" vertical="center" wrapText="1"/>
    </xf>
    <xf numFmtId="3" fontId="1" fillId="0" borderId="0" xfId="1" applyNumberFormat="1" applyFont="1" applyFill="1" applyBorder="1" applyAlignment="1">
      <alignment horizontal="right" vertical="center" wrapText="1"/>
    </xf>
    <xf numFmtId="0" fontId="4" fillId="0" borderId="16" xfId="3" applyBorder="1" applyAlignment="1">
      <alignment vertical="center"/>
    </xf>
    <xf numFmtId="0" fontId="4" fillId="0" borderId="6" xfId="5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23" xfId="3" applyBorder="1" applyAlignment="1">
      <alignment horizontal="left" vertical="center" wrapText="1"/>
    </xf>
    <xf numFmtId="0" fontId="4" fillId="0" borderId="23" xfId="3" applyBorder="1" applyAlignment="1">
      <alignment horizontal="left" vertical="top" wrapText="1"/>
    </xf>
    <xf numFmtId="0" fontId="8" fillId="0" borderId="1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 wrapText="1"/>
    </xf>
    <xf numFmtId="164" fontId="1" fillId="0" borderId="0" xfId="1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164" fontId="1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3" fontId="1" fillId="0" borderId="0" xfId="2" applyNumberFormat="1" applyFont="1" applyFill="1" applyAlignment="1">
      <alignment horizontal="right" vertical="center" wrapText="1"/>
    </xf>
    <xf numFmtId="3" fontId="1" fillId="0" borderId="0" xfId="1" applyNumberFormat="1" applyFont="1" applyFill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</cellXfs>
  <cellStyles count="6">
    <cellStyle name="Comma" xfId="1" builtinId="3"/>
    <cellStyle name="Currency" xfId="2" builtinId="4"/>
    <cellStyle name="Normal" xfId="0" builtinId="0"/>
    <cellStyle name="Normal_By Unit" xfId="5" xr:uid="{00000000-0005-0000-0000-000003000000}"/>
    <cellStyle name="Normal_Sheet1" xfId="3" xr:uid="{00000000-0005-0000-0000-000004000000}"/>
    <cellStyle name="Normal_Sheet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243410</xdr:colOff>
      <xdr:row>0</xdr:row>
      <xdr:rowOff>52914</xdr:rowOff>
    </xdr:from>
    <xdr:to>
      <xdr:col>0</xdr:col>
      <xdr:colOff>3517101</xdr:colOff>
      <xdr:row>2</xdr:row>
      <xdr:rowOff>124881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0" y="52914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163505</xdr:colOff>
      <xdr:row>0</xdr:row>
      <xdr:rowOff>146047</xdr:rowOff>
    </xdr:from>
    <xdr:to>
      <xdr:col>1</xdr:col>
      <xdr:colOff>700011</xdr:colOff>
      <xdr:row>2</xdr:row>
      <xdr:rowOff>179916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505" y="146047"/>
          <a:ext cx="3203506" cy="71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6"/>
  <sheetViews>
    <sheetView showGridLines="0" tabSelected="1" zoomScale="90" zoomScaleNormal="90" workbookViewId="0">
      <selection activeCell="A4" sqref="A4:A5"/>
    </sheetView>
  </sheetViews>
  <sheetFormatPr defaultColWidth="19.42578125" defaultRowHeight="12.75"/>
  <cols>
    <col min="1" max="1" width="54.140625" style="2" customWidth="1"/>
    <col min="2" max="2" width="10.7109375" style="3" customWidth="1"/>
    <col min="3" max="3" width="10.7109375" style="4" customWidth="1"/>
    <col min="4" max="4" width="10.7109375" style="3" customWidth="1"/>
    <col min="5" max="5" width="10.7109375" style="4" customWidth="1"/>
    <col min="6" max="6" width="10.7109375" style="3" customWidth="1"/>
    <col min="7" max="7" width="10.7109375" style="6" customWidth="1"/>
    <col min="8" max="8" width="10.7109375" style="1" customWidth="1"/>
    <col min="9" max="9" width="10.7109375" style="4" customWidth="1"/>
    <col min="10" max="10" width="10.7109375" style="5" customWidth="1"/>
    <col min="11" max="11" width="10.7109375" style="4" customWidth="1"/>
    <col min="12" max="12" width="10.7109375" style="3" customWidth="1"/>
    <col min="13" max="13" width="10.7109375" style="4" customWidth="1"/>
    <col min="14" max="32" width="10.7109375" style="2" customWidth="1"/>
    <col min="33" max="33" width="13.28515625" style="2" customWidth="1"/>
    <col min="34" max="34" width="11.85546875" style="2" bestFit="1" customWidth="1"/>
    <col min="35" max="35" width="12" style="2" bestFit="1" customWidth="1"/>
    <col min="36" max="16384" width="19.42578125" style="2"/>
  </cols>
  <sheetData>
    <row r="1" spans="1:33" ht="24" customHeight="1">
      <c r="A1" s="75"/>
      <c r="B1" s="18"/>
      <c r="C1" s="76"/>
      <c r="D1" s="77"/>
      <c r="E1" s="18"/>
      <c r="F1" s="77"/>
      <c r="G1" s="78"/>
      <c r="I1" s="76"/>
      <c r="J1" s="79"/>
      <c r="K1" s="76"/>
      <c r="L1" s="77"/>
      <c r="M1" s="76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</row>
    <row r="2" spans="1:33" ht="24" customHeight="1">
      <c r="A2" s="75"/>
      <c r="B2" s="77"/>
      <c r="C2" s="9" t="s">
        <v>0</v>
      </c>
      <c r="D2" s="77"/>
      <c r="E2" s="76"/>
      <c r="F2" s="77"/>
      <c r="G2" s="78"/>
      <c r="I2" s="76"/>
      <c r="J2" s="79"/>
      <c r="K2" s="76"/>
      <c r="L2" s="77"/>
      <c r="M2" s="76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</row>
    <row r="3" spans="1:33" ht="24" customHeight="1" thickBot="1">
      <c r="A3" s="80"/>
      <c r="B3" s="20"/>
      <c r="C3" s="81"/>
      <c r="D3" s="77"/>
      <c r="E3" s="82"/>
      <c r="F3" s="82"/>
      <c r="G3" s="82"/>
      <c r="H3" s="82"/>
      <c r="I3" s="82"/>
      <c r="J3" s="83"/>
      <c r="K3" s="83"/>
      <c r="L3" s="84"/>
      <c r="M3" s="83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</row>
    <row r="4" spans="1:33" s="7" customFormat="1" ht="20.100000000000001" customHeight="1">
      <c r="A4" s="63" t="s">
        <v>1</v>
      </c>
      <c r="B4" s="61" t="s">
        <v>2</v>
      </c>
      <c r="C4" s="62"/>
      <c r="D4" s="61" t="s">
        <v>3</v>
      </c>
      <c r="E4" s="62"/>
      <c r="F4" s="61" t="s">
        <v>4</v>
      </c>
      <c r="G4" s="62"/>
      <c r="H4" s="61" t="s">
        <v>5</v>
      </c>
      <c r="I4" s="62"/>
      <c r="J4" s="61" t="s">
        <v>6</v>
      </c>
      <c r="K4" s="62"/>
      <c r="L4" s="61" t="s">
        <v>7</v>
      </c>
      <c r="M4" s="62"/>
      <c r="N4" s="61" t="s">
        <v>8</v>
      </c>
      <c r="O4" s="62"/>
      <c r="P4" s="61" t="s">
        <v>9</v>
      </c>
      <c r="Q4" s="62"/>
      <c r="R4" s="61" t="s">
        <v>10</v>
      </c>
      <c r="S4" s="62"/>
      <c r="T4" s="61" t="s">
        <v>11</v>
      </c>
      <c r="U4" s="62"/>
      <c r="V4" s="61" t="s">
        <v>12</v>
      </c>
      <c r="W4" s="62"/>
      <c r="X4" s="61" t="s">
        <v>13</v>
      </c>
      <c r="Y4" s="62"/>
      <c r="Z4" s="61" t="s">
        <v>14</v>
      </c>
      <c r="AA4" s="62"/>
      <c r="AB4" s="61" t="s">
        <v>15</v>
      </c>
      <c r="AC4" s="62"/>
      <c r="AD4" s="25" t="s">
        <v>16</v>
      </c>
      <c r="AE4" s="26"/>
      <c r="AF4" s="61" t="s">
        <v>17</v>
      </c>
      <c r="AG4" s="65"/>
    </row>
    <row r="5" spans="1:33" s="8" customFormat="1" ht="24.95" customHeight="1">
      <c r="A5" s="64"/>
      <c r="B5" s="10" t="s">
        <v>18</v>
      </c>
      <c r="C5" s="10" t="s">
        <v>19</v>
      </c>
      <c r="D5" s="10" t="s">
        <v>18</v>
      </c>
      <c r="E5" s="10" t="s">
        <v>19</v>
      </c>
      <c r="F5" s="10" t="s">
        <v>18</v>
      </c>
      <c r="G5" s="10" t="s">
        <v>19</v>
      </c>
      <c r="H5" s="10" t="s">
        <v>18</v>
      </c>
      <c r="I5" s="10" t="s">
        <v>19</v>
      </c>
      <c r="J5" s="10" t="s">
        <v>18</v>
      </c>
      <c r="K5" s="10" t="s">
        <v>19</v>
      </c>
      <c r="L5" s="10" t="s">
        <v>18</v>
      </c>
      <c r="M5" s="10" t="s">
        <v>19</v>
      </c>
      <c r="N5" s="10" t="s">
        <v>18</v>
      </c>
      <c r="O5" s="10" t="s">
        <v>19</v>
      </c>
      <c r="P5" s="10" t="s">
        <v>18</v>
      </c>
      <c r="Q5" s="10" t="s">
        <v>19</v>
      </c>
      <c r="R5" s="10" t="s">
        <v>18</v>
      </c>
      <c r="S5" s="10" t="s">
        <v>19</v>
      </c>
      <c r="T5" s="10" t="s">
        <v>18</v>
      </c>
      <c r="U5" s="10" t="s">
        <v>19</v>
      </c>
      <c r="V5" s="10" t="s">
        <v>18</v>
      </c>
      <c r="W5" s="10" t="s">
        <v>19</v>
      </c>
      <c r="X5" s="10" t="s">
        <v>18</v>
      </c>
      <c r="Y5" s="10" t="s">
        <v>19</v>
      </c>
      <c r="Z5" s="10" t="s">
        <v>18</v>
      </c>
      <c r="AA5" s="10" t="s">
        <v>19</v>
      </c>
      <c r="AB5" s="10" t="s">
        <v>18</v>
      </c>
      <c r="AC5" s="10" t="s">
        <v>19</v>
      </c>
      <c r="AD5" s="10" t="s">
        <v>18</v>
      </c>
      <c r="AE5" s="10" t="s">
        <v>19</v>
      </c>
      <c r="AF5" s="10" t="s">
        <v>18</v>
      </c>
      <c r="AG5" s="11" t="s">
        <v>19</v>
      </c>
    </row>
    <row r="6" spans="1:33" s="7" customFormat="1" ht="20.100000000000001" customHeight="1">
      <c r="A6" s="14" t="s">
        <v>20</v>
      </c>
      <c r="B6" s="12">
        <v>0</v>
      </c>
      <c r="C6" s="12">
        <v>0</v>
      </c>
      <c r="D6" s="12">
        <v>5</v>
      </c>
      <c r="E6" s="12">
        <v>731760</v>
      </c>
      <c r="F6" s="12">
        <v>49</v>
      </c>
      <c r="G6" s="12">
        <v>22816171</v>
      </c>
      <c r="H6" s="12">
        <v>25</v>
      </c>
      <c r="I6" s="12">
        <v>8182400</v>
      </c>
      <c r="J6" s="12">
        <v>4</v>
      </c>
      <c r="K6" s="12">
        <v>659716</v>
      </c>
      <c r="L6" s="12">
        <v>0</v>
      </c>
      <c r="M6" s="12">
        <v>0</v>
      </c>
      <c r="N6" s="12">
        <v>3</v>
      </c>
      <c r="O6" s="12">
        <v>675000</v>
      </c>
      <c r="P6" s="12">
        <v>0</v>
      </c>
      <c r="Q6" s="12">
        <v>0</v>
      </c>
      <c r="R6" s="12">
        <v>1</v>
      </c>
      <c r="S6" s="12">
        <v>333333</v>
      </c>
      <c r="T6" s="12">
        <v>0</v>
      </c>
      <c r="U6" s="12">
        <v>0</v>
      </c>
      <c r="V6" s="12">
        <v>0</v>
      </c>
      <c r="W6" s="12">
        <v>0</v>
      </c>
      <c r="X6" s="12">
        <v>5</v>
      </c>
      <c r="Y6" s="12">
        <v>2236354</v>
      </c>
      <c r="Z6" s="12">
        <v>0</v>
      </c>
      <c r="AA6" s="12">
        <v>0</v>
      </c>
      <c r="AB6" s="12">
        <v>2</v>
      </c>
      <c r="AC6" s="12">
        <v>188320</v>
      </c>
      <c r="AD6" s="12">
        <v>1</v>
      </c>
      <c r="AE6" s="12">
        <v>3126265</v>
      </c>
      <c r="AF6" s="12">
        <f>B6+D6+F6+H6+J6+L6+N6+P6+R6+T6+V6+X6+Z6+AB6+AD6</f>
        <v>95</v>
      </c>
      <c r="AG6" s="15">
        <f>C6+E6+G6+I6+K6+M6+O6+Q6+S6+U6+W6+Y6+AA6+AC6+AE6</f>
        <v>38949319</v>
      </c>
    </row>
    <row r="7" spans="1:33" s="7" customFormat="1" ht="20.100000000000001" customHeight="1">
      <c r="A7" s="14" t="s">
        <v>21</v>
      </c>
      <c r="B7" s="12">
        <v>4</v>
      </c>
      <c r="C7" s="12">
        <v>474531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8</v>
      </c>
      <c r="K7" s="12">
        <v>2620715</v>
      </c>
      <c r="L7" s="12">
        <v>1</v>
      </c>
      <c r="M7" s="12">
        <v>1000</v>
      </c>
      <c r="N7" s="12">
        <v>0</v>
      </c>
      <c r="O7" s="12">
        <v>0</v>
      </c>
      <c r="P7" s="12">
        <v>7</v>
      </c>
      <c r="Q7" s="12">
        <v>83104</v>
      </c>
      <c r="R7" s="12">
        <v>1</v>
      </c>
      <c r="S7" s="12">
        <v>65199</v>
      </c>
      <c r="T7" s="12">
        <v>0</v>
      </c>
      <c r="U7" s="12">
        <v>0</v>
      </c>
      <c r="V7" s="12">
        <v>0</v>
      </c>
      <c r="W7" s="12">
        <v>0</v>
      </c>
      <c r="X7" s="12">
        <v>6</v>
      </c>
      <c r="Y7" s="12">
        <v>2148632</v>
      </c>
      <c r="Z7" s="12">
        <v>0</v>
      </c>
      <c r="AA7" s="12">
        <v>0</v>
      </c>
      <c r="AB7" s="12">
        <v>2</v>
      </c>
      <c r="AC7" s="12">
        <v>91497</v>
      </c>
      <c r="AD7" s="12">
        <v>2</v>
      </c>
      <c r="AE7" s="12">
        <v>26854</v>
      </c>
      <c r="AF7" s="12">
        <f t="shared" ref="AF7:AG15" si="0">B7+D7+F7+H7+J7+L7+N7+P7+R7+T7+V7+X7+Z7+AB7+AD7</f>
        <v>31</v>
      </c>
      <c r="AG7" s="15">
        <f t="shared" si="0"/>
        <v>5511532</v>
      </c>
    </row>
    <row r="8" spans="1:33" s="7" customFormat="1" ht="20.100000000000001" customHeight="1">
      <c r="A8" s="14" t="s">
        <v>22</v>
      </c>
      <c r="B8" s="12">
        <v>1</v>
      </c>
      <c r="C8" s="12">
        <v>26087</v>
      </c>
      <c r="D8" s="12">
        <v>6</v>
      </c>
      <c r="E8" s="12">
        <v>5749814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242266</v>
      </c>
      <c r="L8" s="12">
        <v>0</v>
      </c>
      <c r="M8" s="12">
        <v>0</v>
      </c>
      <c r="N8" s="12">
        <v>5</v>
      </c>
      <c r="O8" s="12">
        <v>620053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1</v>
      </c>
      <c r="Y8" s="12">
        <v>19989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f t="shared" si="0"/>
        <v>14</v>
      </c>
      <c r="AG8" s="15">
        <f t="shared" si="0"/>
        <v>6658209</v>
      </c>
    </row>
    <row r="9" spans="1:33" s="7" customFormat="1" ht="20.100000000000001" customHeight="1">
      <c r="A9" s="14" t="s">
        <v>23</v>
      </c>
      <c r="B9" s="12">
        <v>4</v>
      </c>
      <c r="C9" s="12">
        <v>333332</v>
      </c>
      <c r="D9" s="12">
        <v>1</v>
      </c>
      <c r="E9" s="12">
        <v>20000</v>
      </c>
      <c r="F9" s="12">
        <v>0</v>
      </c>
      <c r="G9" s="12">
        <v>0</v>
      </c>
      <c r="H9" s="12">
        <v>0</v>
      </c>
      <c r="I9" s="12">
        <v>0</v>
      </c>
      <c r="J9" s="12">
        <v>15</v>
      </c>
      <c r="K9" s="12">
        <v>4340332</v>
      </c>
      <c r="L9" s="12">
        <v>10</v>
      </c>
      <c r="M9" s="12">
        <v>10044956</v>
      </c>
      <c r="N9" s="12">
        <v>0</v>
      </c>
      <c r="O9" s="12">
        <v>0</v>
      </c>
      <c r="P9" s="12">
        <v>7</v>
      </c>
      <c r="Q9" s="12">
        <v>739566</v>
      </c>
      <c r="R9" s="12">
        <v>3</v>
      </c>
      <c r="S9" s="12">
        <v>1224595</v>
      </c>
      <c r="T9" s="12">
        <v>13</v>
      </c>
      <c r="U9" s="12">
        <v>1172354</v>
      </c>
      <c r="V9" s="12">
        <v>4</v>
      </c>
      <c r="W9" s="12">
        <v>1970000</v>
      </c>
      <c r="X9" s="12">
        <v>3</v>
      </c>
      <c r="Y9" s="12">
        <v>342247</v>
      </c>
      <c r="Z9" s="12">
        <v>0</v>
      </c>
      <c r="AA9" s="12">
        <v>0</v>
      </c>
      <c r="AB9" s="12">
        <v>3</v>
      </c>
      <c r="AC9" s="12">
        <v>550243</v>
      </c>
      <c r="AD9" s="12">
        <v>2</v>
      </c>
      <c r="AE9" s="12">
        <v>1862449</v>
      </c>
      <c r="AF9" s="12">
        <f t="shared" si="0"/>
        <v>65</v>
      </c>
      <c r="AG9" s="15">
        <f t="shared" si="0"/>
        <v>22600074</v>
      </c>
    </row>
    <row r="10" spans="1:33" s="7" customFormat="1" ht="20.100000000000001" customHeight="1">
      <c r="A10" s="14" t="s">
        <v>24</v>
      </c>
      <c r="B10" s="12">
        <v>212</v>
      </c>
      <c r="C10" s="12">
        <v>65822205</v>
      </c>
      <c r="D10" s="12">
        <v>24</v>
      </c>
      <c r="E10" s="12">
        <v>17207181</v>
      </c>
      <c r="F10" s="12">
        <v>0</v>
      </c>
      <c r="G10" s="12">
        <v>0</v>
      </c>
      <c r="H10" s="12">
        <v>2</v>
      </c>
      <c r="I10" s="12">
        <v>248147</v>
      </c>
      <c r="J10" s="12">
        <v>2</v>
      </c>
      <c r="K10" s="12">
        <v>545983</v>
      </c>
      <c r="L10" s="12">
        <v>9</v>
      </c>
      <c r="M10" s="12">
        <v>3863879</v>
      </c>
      <c r="N10" s="12">
        <v>0</v>
      </c>
      <c r="O10" s="12">
        <v>0</v>
      </c>
      <c r="P10" s="12">
        <v>0</v>
      </c>
      <c r="Q10" s="12">
        <v>0</v>
      </c>
      <c r="R10" s="12">
        <v>3</v>
      </c>
      <c r="S10" s="12">
        <v>826321</v>
      </c>
      <c r="T10" s="12">
        <v>0</v>
      </c>
      <c r="U10" s="12">
        <v>0</v>
      </c>
      <c r="V10" s="12">
        <v>2</v>
      </c>
      <c r="W10" s="12">
        <v>55000</v>
      </c>
      <c r="X10" s="12">
        <v>0</v>
      </c>
      <c r="Y10" s="12">
        <v>0</v>
      </c>
      <c r="Z10" s="12">
        <v>1</v>
      </c>
      <c r="AA10" s="12">
        <v>2997308</v>
      </c>
      <c r="AB10" s="12">
        <v>0</v>
      </c>
      <c r="AC10" s="12">
        <v>0</v>
      </c>
      <c r="AD10" s="12">
        <v>1</v>
      </c>
      <c r="AE10" s="12">
        <v>750000</v>
      </c>
      <c r="AF10" s="12">
        <f t="shared" si="0"/>
        <v>256</v>
      </c>
      <c r="AG10" s="15">
        <f t="shared" si="0"/>
        <v>92316024</v>
      </c>
    </row>
    <row r="11" spans="1:33" s="7" customFormat="1" ht="20.100000000000001" customHeight="1">
      <c r="A11" s="14" t="s">
        <v>25</v>
      </c>
      <c r="B11" s="12">
        <v>5</v>
      </c>
      <c r="C11" s="12">
        <v>934652</v>
      </c>
      <c r="D11" s="12">
        <v>2</v>
      </c>
      <c r="E11" s="12">
        <v>216027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f t="shared" si="0"/>
        <v>7</v>
      </c>
      <c r="AG11" s="15">
        <f t="shared" si="0"/>
        <v>1150679</v>
      </c>
    </row>
    <row r="12" spans="1:33" s="7" customFormat="1" ht="20.100000000000001" customHeight="1">
      <c r="A12" s="14" t="s">
        <v>26</v>
      </c>
      <c r="B12" s="12">
        <v>1</v>
      </c>
      <c r="C12" s="12">
        <v>12589</v>
      </c>
      <c r="D12" s="12">
        <v>0</v>
      </c>
      <c r="E12" s="12">
        <v>0</v>
      </c>
      <c r="F12" s="12">
        <v>4</v>
      </c>
      <c r="G12" s="12">
        <v>513216</v>
      </c>
      <c r="H12" s="12">
        <v>8</v>
      </c>
      <c r="I12" s="12">
        <v>2035236</v>
      </c>
      <c r="J12" s="12">
        <v>5</v>
      </c>
      <c r="K12" s="12">
        <v>3364341</v>
      </c>
      <c r="L12" s="12">
        <v>2</v>
      </c>
      <c r="M12" s="12">
        <v>850546</v>
      </c>
      <c r="N12" s="12">
        <v>0</v>
      </c>
      <c r="O12" s="12">
        <v>0</v>
      </c>
      <c r="P12" s="12">
        <v>0</v>
      </c>
      <c r="Q12" s="12">
        <v>0</v>
      </c>
      <c r="R12" s="12">
        <v>12</v>
      </c>
      <c r="S12" s="12">
        <v>3398715</v>
      </c>
      <c r="T12" s="12">
        <v>0</v>
      </c>
      <c r="U12" s="12">
        <v>0</v>
      </c>
      <c r="V12" s="12">
        <v>3</v>
      </c>
      <c r="W12" s="12">
        <v>442843</v>
      </c>
      <c r="X12" s="12">
        <v>11</v>
      </c>
      <c r="Y12" s="12">
        <v>1961777</v>
      </c>
      <c r="Z12" s="12">
        <v>0</v>
      </c>
      <c r="AA12" s="12">
        <v>0</v>
      </c>
      <c r="AB12" s="12">
        <v>3</v>
      </c>
      <c r="AC12" s="12">
        <v>313187</v>
      </c>
      <c r="AD12" s="12">
        <v>3</v>
      </c>
      <c r="AE12" s="12">
        <v>197800</v>
      </c>
      <c r="AF12" s="12">
        <f t="shared" si="0"/>
        <v>52</v>
      </c>
      <c r="AG12" s="15">
        <f t="shared" si="0"/>
        <v>13090250</v>
      </c>
    </row>
    <row r="13" spans="1:33" s="7" customFormat="1" ht="20.100000000000001" customHeight="1">
      <c r="A13" s="14" t="s">
        <v>27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f t="shared" si="0"/>
        <v>0</v>
      </c>
      <c r="AG13" s="15">
        <f t="shared" si="0"/>
        <v>0</v>
      </c>
    </row>
    <row r="14" spans="1:33" s="7" customFormat="1" ht="20.100000000000001" customHeight="1">
      <c r="A14" s="14" t="s">
        <v>28</v>
      </c>
      <c r="B14" s="12">
        <v>1</v>
      </c>
      <c r="C14" s="12">
        <v>3999996</v>
      </c>
      <c r="D14" s="12">
        <v>0</v>
      </c>
      <c r="E14" s="12">
        <v>0</v>
      </c>
      <c r="F14" s="12">
        <v>1</v>
      </c>
      <c r="G14" s="12">
        <v>4651080</v>
      </c>
      <c r="H14" s="12">
        <v>1</v>
      </c>
      <c r="I14" s="12">
        <v>129731</v>
      </c>
      <c r="J14" s="12">
        <v>3</v>
      </c>
      <c r="K14" s="12">
        <v>4204530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f t="shared" si="0"/>
        <v>6</v>
      </c>
      <c r="AG14" s="15">
        <f t="shared" si="0"/>
        <v>12985337</v>
      </c>
    </row>
    <row r="15" spans="1:33" s="7" customFormat="1" ht="20.100000000000001" customHeight="1">
      <c r="A15" s="14" t="s">
        <v>16</v>
      </c>
      <c r="B15" s="12">
        <v>0</v>
      </c>
      <c r="C15" s="12">
        <v>0</v>
      </c>
      <c r="D15" s="12">
        <v>3</v>
      </c>
      <c r="E15" s="12">
        <v>5300956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377833</v>
      </c>
      <c r="L15" s="12">
        <v>0</v>
      </c>
      <c r="M15" s="12">
        <v>0</v>
      </c>
      <c r="N15" s="12">
        <v>1</v>
      </c>
      <c r="O15" s="12">
        <v>204003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1</v>
      </c>
      <c r="Y15" s="12">
        <v>2667900</v>
      </c>
      <c r="Z15" s="12">
        <v>0</v>
      </c>
      <c r="AA15" s="12">
        <v>0</v>
      </c>
      <c r="AB15" s="12">
        <v>0</v>
      </c>
      <c r="AC15" s="12">
        <v>0</v>
      </c>
      <c r="AD15" s="12">
        <v>2</v>
      </c>
      <c r="AE15" s="12">
        <v>609698</v>
      </c>
      <c r="AF15" s="12">
        <f t="shared" si="0"/>
        <v>8</v>
      </c>
      <c r="AG15" s="15">
        <f t="shared" si="0"/>
        <v>9160390</v>
      </c>
    </row>
    <row r="16" spans="1:33" s="19" customFormat="1" ht="20.100000000000001" customHeight="1" thickBot="1">
      <c r="A16" s="22" t="s">
        <v>17</v>
      </c>
      <c r="B16" s="23">
        <f>SUM(B6:B15)</f>
        <v>228</v>
      </c>
      <c r="C16" s="23">
        <f t="shared" ref="C16:Y16" si="1">SUM(C6:C15)</f>
        <v>71603392</v>
      </c>
      <c r="D16" s="23">
        <f t="shared" si="1"/>
        <v>41</v>
      </c>
      <c r="E16" s="23">
        <f t="shared" si="1"/>
        <v>29225738</v>
      </c>
      <c r="F16" s="23">
        <f t="shared" si="1"/>
        <v>54</v>
      </c>
      <c r="G16" s="23">
        <f t="shared" si="1"/>
        <v>27980467</v>
      </c>
      <c r="H16" s="23">
        <f t="shared" si="1"/>
        <v>36</v>
      </c>
      <c r="I16" s="23">
        <f t="shared" si="1"/>
        <v>10595514</v>
      </c>
      <c r="J16" s="23">
        <f t="shared" si="1"/>
        <v>39</v>
      </c>
      <c r="K16" s="23">
        <f t="shared" si="1"/>
        <v>16355716</v>
      </c>
      <c r="L16" s="23">
        <f t="shared" si="1"/>
        <v>22</v>
      </c>
      <c r="M16" s="23">
        <f t="shared" si="1"/>
        <v>14760381</v>
      </c>
      <c r="N16" s="23">
        <f t="shared" si="1"/>
        <v>9</v>
      </c>
      <c r="O16" s="23">
        <f t="shared" si="1"/>
        <v>1499056</v>
      </c>
      <c r="P16" s="23">
        <f t="shared" si="1"/>
        <v>14</v>
      </c>
      <c r="Q16" s="23">
        <f t="shared" si="1"/>
        <v>822670</v>
      </c>
      <c r="R16" s="23">
        <f t="shared" si="1"/>
        <v>20</v>
      </c>
      <c r="S16" s="23">
        <f t="shared" si="1"/>
        <v>5848163</v>
      </c>
      <c r="T16" s="23">
        <f t="shared" si="1"/>
        <v>13</v>
      </c>
      <c r="U16" s="23">
        <f t="shared" si="1"/>
        <v>1172354</v>
      </c>
      <c r="V16" s="23">
        <f t="shared" si="1"/>
        <v>9</v>
      </c>
      <c r="W16" s="23">
        <f t="shared" si="1"/>
        <v>2467843</v>
      </c>
      <c r="X16" s="23">
        <f t="shared" si="1"/>
        <v>27</v>
      </c>
      <c r="Y16" s="23">
        <f t="shared" si="1"/>
        <v>9376899</v>
      </c>
      <c r="Z16" s="23">
        <f t="shared" ref="Z16:AG16" si="2">SUM(Z6:Z15)</f>
        <v>1</v>
      </c>
      <c r="AA16" s="23">
        <f t="shared" si="2"/>
        <v>2997308</v>
      </c>
      <c r="AB16" s="23">
        <f t="shared" si="2"/>
        <v>10</v>
      </c>
      <c r="AC16" s="23">
        <f t="shared" si="2"/>
        <v>1143247</v>
      </c>
      <c r="AD16" s="23">
        <f t="shared" si="2"/>
        <v>11</v>
      </c>
      <c r="AE16" s="23">
        <f t="shared" si="2"/>
        <v>6573066</v>
      </c>
      <c r="AF16" s="23">
        <f t="shared" si="2"/>
        <v>534</v>
      </c>
      <c r="AG16" s="24">
        <f t="shared" si="2"/>
        <v>202421814</v>
      </c>
    </row>
  </sheetData>
  <mergeCells count="16">
    <mergeCell ref="AF4:AG4"/>
    <mergeCell ref="N4:O4"/>
    <mergeCell ref="P4:Q4"/>
    <mergeCell ref="R4:S4"/>
    <mergeCell ref="T4:U4"/>
    <mergeCell ref="V4:W4"/>
    <mergeCell ref="Z4:AA4"/>
    <mergeCell ref="AB4:AC4"/>
    <mergeCell ref="X4:Y4"/>
    <mergeCell ref="J4:K4"/>
    <mergeCell ref="L4:M4"/>
    <mergeCell ref="A4:A5"/>
    <mergeCell ref="D4:E4"/>
    <mergeCell ref="B4:C4"/>
    <mergeCell ref="F4:G4"/>
    <mergeCell ref="H4:I4"/>
  </mergeCells>
  <phoneticPr fontId="0" type="noConversion"/>
  <pageMargins left="0.5" right="0.5" top="0.5" bottom="0.5" header="0.17" footer="0.17"/>
  <pageSetup scale="3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00"/>
  <sheetViews>
    <sheetView showGridLines="0" zoomScale="90" zoomScaleNormal="90" workbookViewId="0">
      <selection activeCell="C2" sqref="C2:Q2"/>
    </sheetView>
  </sheetViews>
  <sheetFormatPr defaultColWidth="19.42578125" defaultRowHeight="12.75"/>
  <cols>
    <col min="1" max="1" width="40" style="19" customWidth="1"/>
    <col min="2" max="2" width="30.42578125" style="13" bestFit="1" customWidth="1"/>
    <col min="3" max="3" width="10.7109375" style="47" customWidth="1"/>
    <col min="4" max="4" width="10.7109375" style="48" customWidth="1"/>
    <col min="5" max="6" width="10.7109375" style="47" customWidth="1"/>
    <col min="7" max="7" width="10.7109375" style="49" customWidth="1"/>
    <col min="8" max="10" width="10.7109375" style="50" customWidth="1"/>
    <col min="11" max="14" width="10.7109375" style="49" customWidth="1"/>
    <col min="15" max="15" width="10.7109375" style="47" customWidth="1"/>
    <col min="16" max="16" width="10.7109375" style="49" customWidth="1"/>
    <col min="17" max="32" width="10.7109375" style="51" customWidth="1"/>
    <col min="33" max="33" width="10.7109375" style="52" customWidth="1"/>
    <col min="34" max="34" width="12" style="52" bestFit="1" customWidth="1"/>
    <col min="35" max="16384" width="19.42578125" style="7"/>
  </cols>
  <sheetData>
    <row r="1" spans="1:34" ht="26.25" customHeight="1">
      <c r="B1" s="29"/>
      <c r="C1" s="56"/>
      <c r="D1" s="85"/>
      <c r="E1" s="56"/>
      <c r="F1" s="56"/>
      <c r="G1" s="86"/>
      <c r="K1" s="86"/>
      <c r="L1" s="86"/>
      <c r="M1" s="86"/>
      <c r="N1" s="86"/>
      <c r="O1" s="56"/>
      <c r="P1" s="86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34" ht="26.25" customHeight="1">
      <c r="B2" s="21"/>
      <c r="C2" s="68" t="s">
        <v>29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</row>
    <row r="3" spans="1:34" ht="26.25" customHeight="1" thickBot="1">
      <c r="B3" s="2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53"/>
      <c r="AH3" s="53"/>
    </row>
    <row r="4" spans="1:34" s="16" customFormat="1" ht="27" customHeight="1">
      <c r="A4" s="71" t="s">
        <v>1</v>
      </c>
      <c r="B4" s="73" t="s">
        <v>30</v>
      </c>
      <c r="C4" s="66" t="s">
        <v>2</v>
      </c>
      <c r="D4" s="66"/>
      <c r="E4" s="66" t="s">
        <v>3</v>
      </c>
      <c r="F4" s="66"/>
      <c r="G4" s="66" t="s">
        <v>4</v>
      </c>
      <c r="H4" s="66"/>
      <c r="I4" s="66" t="s">
        <v>5</v>
      </c>
      <c r="J4" s="66"/>
      <c r="K4" s="66" t="s">
        <v>6</v>
      </c>
      <c r="L4" s="66"/>
      <c r="M4" s="66" t="s">
        <v>7</v>
      </c>
      <c r="N4" s="66"/>
      <c r="O4" s="66" t="s">
        <v>8</v>
      </c>
      <c r="P4" s="66"/>
      <c r="Q4" s="66" t="s">
        <v>9</v>
      </c>
      <c r="R4" s="66"/>
      <c r="S4" s="66" t="s">
        <v>10</v>
      </c>
      <c r="T4" s="66"/>
      <c r="U4" s="66" t="s">
        <v>11</v>
      </c>
      <c r="V4" s="66"/>
      <c r="W4" s="66" t="s">
        <v>12</v>
      </c>
      <c r="X4" s="66"/>
      <c r="Y4" s="66" t="s">
        <v>13</v>
      </c>
      <c r="Z4" s="66"/>
      <c r="AA4" s="66" t="s">
        <v>14</v>
      </c>
      <c r="AB4" s="66"/>
      <c r="AC4" s="66" t="s">
        <v>15</v>
      </c>
      <c r="AD4" s="66"/>
      <c r="AE4" s="66" t="s">
        <v>16</v>
      </c>
      <c r="AF4" s="66"/>
      <c r="AG4" s="66" t="s">
        <v>17</v>
      </c>
      <c r="AH4" s="67"/>
    </row>
    <row r="5" spans="1:34" s="17" customFormat="1" ht="27" customHeight="1" thickBot="1">
      <c r="A5" s="72"/>
      <c r="B5" s="74"/>
      <c r="C5" s="31" t="s">
        <v>18</v>
      </c>
      <c r="D5" s="31" t="s">
        <v>19</v>
      </c>
      <c r="E5" s="31" t="s">
        <v>18</v>
      </c>
      <c r="F5" s="31" t="s">
        <v>19</v>
      </c>
      <c r="G5" s="31" t="s">
        <v>18</v>
      </c>
      <c r="H5" s="31" t="s">
        <v>19</v>
      </c>
      <c r="I5" s="31" t="s">
        <v>18</v>
      </c>
      <c r="J5" s="31" t="s">
        <v>19</v>
      </c>
      <c r="K5" s="31" t="s">
        <v>18</v>
      </c>
      <c r="L5" s="31" t="s">
        <v>19</v>
      </c>
      <c r="M5" s="31" t="s">
        <v>18</v>
      </c>
      <c r="N5" s="31" t="s">
        <v>19</v>
      </c>
      <c r="O5" s="31" t="s">
        <v>18</v>
      </c>
      <c r="P5" s="31" t="s">
        <v>19</v>
      </c>
      <c r="Q5" s="31" t="s">
        <v>18</v>
      </c>
      <c r="R5" s="31" t="s">
        <v>19</v>
      </c>
      <c r="S5" s="31" t="s">
        <v>18</v>
      </c>
      <c r="T5" s="31" t="s">
        <v>19</v>
      </c>
      <c r="U5" s="31" t="s">
        <v>18</v>
      </c>
      <c r="V5" s="31" t="s">
        <v>19</v>
      </c>
      <c r="W5" s="31" t="s">
        <v>18</v>
      </c>
      <c r="X5" s="31" t="s">
        <v>19</v>
      </c>
      <c r="Y5" s="31" t="s">
        <v>18</v>
      </c>
      <c r="Z5" s="31" t="s">
        <v>19</v>
      </c>
      <c r="AA5" s="31" t="s">
        <v>18</v>
      </c>
      <c r="AB5" s="31" t="s">
        <v>19</v>
      </c>
      <c r="AC5" s="31" t="s">
        <v>18</v>
      </c>
      <c r="AD5" s="31" t="s">
        <v>19</v>
      </c>
      <c r="AE5" s="31" t="s">
        <v>18</v>
      </c>
      <c r="AF5" s="31" t="s">
        <v>19</v>
      </c>
      <c r="AG5" s="31" t="s">
        <v>18</v>
      </c>
      <c r="AH5" s="32" t="s">
        <v>19</v>
      </c>
    </row>
    <row r="6" spans="1:34" s="28" customFormat="1" ht="18" customHeight="1">
      <c r="A6" s="69" t="s">
        <v>20</v>
      </c>
      <c r="B6" s="45" t="s">
        <v>31</v>
      </c>
      <c r="C6" s="33">
        <v>0</v>
      </c>
      <c r="D6" s="33">
        <v>0</v>
      </c>
      <c r="E6" s="33">
        <v>0</v>
      </c>
      <c r="F6" s="33">
        <v>0</v>
      </c>
      <c r="G6" s="33">
        <v>4</v>
      </c>
      <c r="H6" s="33">
        <v>1054833</v>
      </c>
      <c r="I6" s="33">
        <v>2</v>
      </c>
      <c r="J6" s="33">
        <v>397839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f>C6+E6+G6+I6+K6+M6+O6+Q6+S6+U6+W6+Y6+AA6+AC6+AE6</f>
        <v>6</v>
      </c>
      <c r="AH6" s="35">
        <f>D6+F6+H6+J6+L6+N6+P6+R6+T6+V6+X6+Z6+AB6+AD6+AF6</f>
        <v>1452672</v>
      </c>
    </row>
    <row r="7" spans="1:34" s="28" customFormat="1" ht="18" customHeight="1">
      <c r="A7" s="69"/>
      <c r="B7" s="40" t="s">
        <v>32</v>
      </c>
      <c r="C7" s="34">
        <v>0</v>
      </c>
      <c r="D7" s="34">
        <v>0</v>
      </c>
      <c r="E7" s="34">
        <v>0</v>
      </c>
      <c r="F7" s="34">
        <v>0</v>
      </c>
      <c r="G7" s="34">
        <v>7</v>
      </c>
      <c r="H7" s="34">
        <v>1985785</v>
      </c>
      <c r="I7" s="34">
        <v>1</v>
      </c>
      <c r="J7" s="34">
        <v>5073327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f t="shared" ref="AG7:AG70" si="0">C7+E7+G7+I7+K7+M7+O7+Q7+S7+U7+W7+Y7+AA7+AC7+AE7</f>
        <v>8</v>
      </c>
      <c r="AH7" s="34">
        <f t="shared" ref="AH7:AH70" si="1">D7+F7+H7+J7+L7+N7+P7+R7+T7+V7+X7+Z7+AB7+AD7+AF7</f>
        <v>7059112</v>
      </c>
    </row>
    <row r="8" spans="1:34" s="28" customFormat="1" ht="18" customHeight="1">
      <c r="A8" s="43"/>
      <c r="B8" s="40" t="s">
        <v>33</v>
      </c>
      <c r="C8" s="34">
        <v>0</v>
      </c>
      <c r="D8" s="34">
        <v>0</v>
      </c>
      <c r="E8" s="34">
        <v>0</v>
      </c>
      <c r="F8" s="34">
        <v>0</v>
      </c>
      <c r="G8" s="34">
        <v>2</v>
      </c>
      <c r="H8" s="34">
        <v>841939</v>
      </c>
      <c r="I8" s="34">
        <v>2</v>
      </c>
      <c r="J8" s="34">
        <v>518864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4</v>
      </c>
      <c r="Z8" s="34">
        <v>2110479</v>
      </c>
      <c r="AA8" s="34">
        <v>0</v>
      </c>
      <c r="AB8" s="34">
        <v>0</v>
      </c>
      <c r="AC8" s="34">
        <v>1</v>
      </c>
      <c r="AD8" s="34">
        <v>170000</v>
      </c>
      <c r="AE8" s="34">
        <v>0</v>
      </c>
      <c r="AF8" s="34">
        <v>0</v>
      </c>
      <c r="AG8" s="34">
        <f t="shared" si="0"/>
        <v>9</v>
      </c>
      <c r="AH8" s="34">
        <f t="shared" si="1"/>
        <v>3641282</v>
      </c>
    </row>
    <row r="9" spans="1:34" s="28" customFormat="1" ht="18" customHeight="1">
      <c r="A9" s="43"/>
      <c r="B9" s="40" t="s">
        <v>34</v>
      </c>
      <c r="C9" s="34">
        <v>0</v>
      </c>
      <c r="D9" s="34">
        <v>0</v>
      </c>
      <c r="E9" s="34">
        <v>0</v>
      </c>
      <c r="F9" s="34">
        <v>0</v>
      </c>
      <c r="G9" s="34">
        <v>10</v>
      </c>
      <c r="H9" s="34">
        <v>2398620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f t="shared" si="0"/>
        <v>10</v>
      </c>
      <c r="AH9" s="34">
        <f t="shared" si="1"/>
        <v>2398620</v>
      </c>
    </row>
    <row r="10" spans="1:34" s="28" customFormat="1" ht="18" customHeight="1">
      <c r="A10" s="43"/>
      <c r="B10" s="40" t="s">
        <v>35</v>
      </c>
      <c r="C10" s="34">
        <v>0</v>
      </c>
      <c r="D10" s="34">
        <v>0</v>
      </c>
      <c r="E10" s="34">
        <v>2</v>
      </c>
      <c r="F10" s="34">
        <v>395000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2</v>
      </c>
      <c r="P10" s="34">
        <v>630000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f t="shared" si="0"/>
        <v>4</v>
      </c>
      <c r="AH10" s="34">
        <f t="shared" si="1"/>
        <v>1025000</v>
      </c>
    </row>
    <row r="11" spans="1:34" s="28" customFormat="1" ht="18" customHeight="1">
      <c r="A11" s="43"/>
      <c r="B11" s="40" t="s">
        <v>36</v>
      </c>
      <c r="C11" s="34">
        <v>0</v>
      </c>
      <c r="D11" s="34">
        <v>0</v>
      </c>
      <c r="E11" s="34">
        <v>2</v>
      </c>
      <c r="F11" s="34">
        <v>311760</v>
      </c>
      <c r="G11" s="34">
        <v>17</v>
      </c>
      <c r="H11" s="34">
        <v>4304689</v>
      </c>
      <c r="I11" s="34">
        <v>11</v>
      </c>
      <c r="J11" s="34">
        <v>1544675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1</v>
      </c>
      <c r="AD11" s="34">
        <v>18320</v>
      </c>
      <c r="AE11" s="34">
        <v>1</v>
      </c>
      <c r="AF11" s="34">
        <v>3126265</v>
      </c>
      <c r="AG11" s="34">
        <f t="shared" si="0"/>
        <v>32</v>
      </c>
      <c r="AH11" s="34">
        <f t="shared" si="1"/>
        <v>9305709</v>
      </c>
    </row>
    <row r="12" spans="1:34" s="28" customFormat="1" ht="18" customHeight="1">
      <c r="A12" s="43"/>
      <c r="B12" s="40" t="s">
        <v>37</v>
      </c>
      <c r="C12" s="34">
        <v>0</v>
      </c>
      <c r="D12" s="34">
        <v>0</v>
      </c>
      <c r="E12" s="34">
        <v>0</v>
      </c>
      <c r="F12" s="34">
        <v>0</v>
      </c>
      <c r="G12" s="34">
        <v>1</v>
      </c>
      <c r="H12" s="34">
        <v>10800240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f t="shared" si="0"/>
        <v>1</v>
      </c>
      <c r="AH12" s="34">
        <f t="shared" si="1"/>
        <v>10800240</v>
      </c>
    </row>
    <row r="13" spans="1:34" s="28" customFormat="1" ht="18" customHeight="1">
      <c r="A13" s="43"/>
      <c r="B13" s="40" t="s">
        <v>38</v>
      </c>
      <c r="C13" s="34">
        <v>0</v>
      </c>
      <c r="D13" s="34">
        <v>0</v>
      </c>
      <c r="E13" s="34">
        <v>1</v>
      </c>
      <c r="F13" s="34">
        <v>25000</v>
      </c>
      <c r="G13" s="34">
        <v>2</v>
      </c>
      <c r="H13" s="34">
        <v>764308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1</v>
      </c>
      <c r="P13" s="34">
        <v>45000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f t="shared" si="0"/>
        <v>4</v>
      </c>
      <c r="AH13" s="34">
        <f t="shared" si="1"/>
        <v>834308</v>
      </c>
    </row>
    <row r="14" spans="1:34" s="28" customFormat="1" ht="18" customHeight="1">
      <c r="A14" s="43"/>
      <c r="B14" s="40" t="s">
        <v>39</v>
      </c>
      <c r="C14" s="34">
        <v>0</v>
      </c>
      <c r="D14" s="34">
        <v>0</v>
      </c>
      <c r="E14" s="34">
        <v>0</v>
      </c>
      <c r="F14" s="34">
        <v>0</v>
      </c>
      <c r="G14" s="34">
        <v>1</v>
      </c>
      <c r="H14" s="34">
        <v>71381</v>
      </c>
      <c r="I14" s="34">
        <v>3</v>
      </c>
      <c r="J14" s="34">
        <v>369719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f t="shared" si="0"/>
        <v>4</v>
      </c>
      <c r="AH14" s="34">
        <f t="shared" si="1"/>
        <v>441100</v>
      </c>
    </row>
    <row r="15" spans="1:34" s="28" customFormat="1" ht="18" customHeight="1">
      <c r="A15" s="43"/>
      <c r="B15" s="40" t="s">
        <v>40</v>
      </c>
      <c r="C15" s="34">
        <v>0</v>
      </c>
      <c r="D15" s="34">
        <v>0</v>
      </c>
      <c r="E15" s="34">
        <v>0</v>
      </c>
      <c r="F15" s="34">
        <v>0</v>
      </c>
      <c r="G15" s="34">
        <v>1</v>
      </c>
      <c r="H15" s="34">
        <v>70556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f t="shared" si="0"/>
        <v>1</v>
      </c>
      <c r="AH15" s="34">
        <f t="shared" si="1"/>
        <v>70556</v>
      </c>
    </row>
    <row r="16" spans="1:34" s="28" customFormat="1" ht="18" customHeight="1">
      <c r="A16" s="43"/>
      <c r="B16" s="40" t="s">
        <v>41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1</v>
      </c>
      <c r="J16" s="34">
        <v>49843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f t="shared" si="0"/>
        <v>1</v>
      </c>
      <c r="AH16" s="34">
        <f t="shared" si="1"/>
        <v>49843</v>
      </c>
    </row>
    <row r="17" spans="1:34" s="28" customFormat="1" ht="18" customHeight="1">
      <c r="A17" s="43"/>
      <c r="B17" s="40" t="s">
        <v>42</v>
      </c>
      <c r="C17" s="34">
        <v>0</v>
      </c>
      <c r="D17" s="34">
        <v>0</v>
      </c>
      <c r="E17" s="34">
        <v>0</v>
      </c>
      <c r="F17" s="34">
        <v>0</v>
      </c>
      <c r="G17" s="34">
        <v>4</v>
      </c>
      <c r="H17" s="34">
        <v>523820</v>
      </c>
      <c r="I17" s="34">
        <v>3</v>
      </c>
      <c r="J17" s="34">
        <v>129106</v>
      </c>
      <c r="K17" s="34">
        <v>2</v>
      </c>
      <c r="L17" s="34">
        <v>95366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1</v>
      </c>
      <c r="T17" s="34">
        <v>333333</v>
      </c>
      <c r="U17" s="34">
        <v>0</v>
      </c>
      <c r="V17" s="34">
        <v>0</v>
      </c>
      <c r="W17" s="34">
        <v>0</v>
      </c>
      <c r="X17" s="34">
        <v>0</v>
      </c>
      <c r="Y17" s="34">
        <v>1</v>
      </c>
      <c r="Z17" s="34">
        <v>125875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f t="shared" si="0"/>
        <v>11</v>
      </c>
      <c r="AH17" s="34">
        <f t="shared" si="1"/>
        <v>1207500</v>
      </c>
    </row>
    <row r="18" spans="1:34" s="28" customFormat="1" ht="18" customHeight="1">
      <c r="A18" s="43"/>
      <c r="B18" s="40" t="s">
        <v>43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2</v>
      </c>
      <c r="J18" s="34">
        <v>99027</v>
      </c>
      <c r="K18" s="34">
        <v>2</v>
      </c>
      <c r="L18" s="34">
        <v>564350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f t="shared" si="0"/>
        <v>4</v>
      </c>
      <c r="AH18" s="34">
        <f t="shared" si="1"/>
        <v>663377</v>
      </c>
    </row>
    <row r="19" spans="1:34" s="28" customFormat="1" ht="18" customHeight="1" thickBot="1">
      <c r="A19" s="44" t="s">
        <v>44</v>
      </c>
      <c r="B19" s="41" t="s">
        <v>45</v>
      </c>
      <c r="C19" s="30">
        <f>SUM(C6:C18)</f>
        <v>0</v>
      </c>
      <c r="D19" s="30">
        <f t="shared" ref="D19:AH19" si="2">SUM(D6:D18)</f>
        <v>0</v>
      </c>
      <c r="E19" s="30">
        <f t="shared" si="2"/>
        <v>5</v>
      </c>
      <c r="F19" s="30">
        <f t="shared" si="2"/>
        <v>731760</v>
      </c>
      <c r="G19" s="30">
        <f t="shared" si="2"/>
        <v>49</v>
      </c>
      <c r="H19" s="30">
        <f t="shared" si="2"/>
        <v>22816171</v>
      </c>
      <c r="I19" s="30">
        <f t="shared" si="2"/>
        <v>25</v>
      </c>
      <c r="J19" s="30">
        <f t="shared" si="2"/>
        <v>8182400</v>
      </c>
      <c r="K19" s="30">
        <f t="shared" si="2"/>
        <v>4</v>
      </c>
      <c r="L19" s="30">
        <f t="shared" si="2"/>
        <v>659716</v>
      </c>
      <c r="M19" s="30">
        <f t="shared" si="2"/>
        <v>0</v>
      </c>
      <c r="N19" s="30">
        <f t="shared" si="2"/>
        <v>0</v>
      </c>
      <c r="O19" s="30">
        <f t="shared" si="2"/>
        <v>3</v>
      </c>
      <c r="P19" s="30">
        <f t="shared" si="2"/>
        <v>675000</v>
      </c>
      <c r="Q19" s="30">
        <f t="shared" si="2"/>
        <v>0</v>
      </c>
      <c r="R19" s="30">
        <f t="shared" si="2"/>
        <v>0</v>
      </c>
      <c r="S19" s="30">
        <f t="shared" si="2"/>
        <v>1</v>
      </c>
      <c r="T19" s="30">
        <f t="shared" si="2"/>
        <v>333333</v>
      </c>
      <c r="U19" s="30">
        <f t="shared" si="2"/>
        <v>0</v>
      </c>
      <c r="V19" s="30">
        <f t="shared" si="2"/>
        <v>0</v>
      </c>
      <c r="W19" s="30">
        <f t="shared" si="2"/>
        <v>0</v>
      </c>
      <c r="X19" s="30">
        <f t="shared" si="2"/>
        <v>0</v>
      </c>
      <c r="Y19" s="30">
        <f t="shared" si="2"/>
        <v>5</v>
      </c>
      <c r="Z19" s="30">
        <f t="shared" si="2"/>
        <v>2236354</v>
      </c>
      <c r="AA19" s="30">
        <f t="shared" si="2"/>
        <v>0</v>
      </c>
      <c r="AB19" s="30">
        <f t="shared" si="2"/>
        <v>0</v>
      </c>
      <c r="AC19" s="30">
        <f t="shared" si="2"/>
        <v>2</v>
      </c>
      <c r="AD19" s="30">
        <f t="shared" si="2"/>
        <v>188320</v>
      </c>
      <c r="AE19" s="30">
        <f t="shared" si="2"/>
        <v>1</v>
      </c>
      <c r="AF19" s="30">
        <f t="shared" si="2"/>
        <v>3126265</v>
      </c>
      <c r="AG19" s="30">
        <f t="shared" si="2"/>
        <v>95</v>
      </c>
      <c r="AH19" s="30">
        <f t="shared" si="2"/>
        <v>38949319</v>
      </c>
    </row>
    <row r="20" spans="1:34" s="28" customFormat="1" ht="18" customHeight="1">
      <c r="A20" s="43" t="s">
        <v>21</v>
      </c>
      <c r="B20" s="45" t="s">
        <v>46</v>
      </c>
      <c r="C20" s="35"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6</v>
      </c>
      <c r="L20" s="35">
        <v>2075268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f t="shared" si="0"/>
        <v>6</v>
      </c>
      <c r="AH20" s="35">
        <f t="shared" si="1"/>
        <v>2075268</v>
      </c>
    </row>
    <row r="21" spans="1:34" s="28" customFormat="1" ht="18" customHeight="1">
      <c r="A21" s="43"/>
      <c r="B21" s="40" t="s">
        <v>47</v>
      </c>
      <c r="C21" s="34">
        <v>3</v>
      </c>
      <c r="D21" s="34">
        <v>449306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2</v>
      </c>
      <c r="L21" s="34">
        <v>545447</v>
      </c>
      <c r="M21" s="34">
        <v>1</v>
      </c>
      <c r="N21" s="34">
        <v>1000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f t="shared" si="0"/>
        <v>6</v>
      </c>
      <c r="AH21" s="34">
        <f t="shared" si="1"/>
        <v>995753</v>
      </c>
    </row>
    <row r="22" spans="1:34" s="28" customFormat="1" ht="18" customHeight="1">
      <c r="A22" s="43"/>
      <c r="B22" s="40" t="s">
        <v>48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7</v>
      </c>
      <c r="R22" s="34">
        <v>83104</v>
      </c>
      <c r="S22" s="34">
        <v>1</v>
      </c>
      <c r="T22" s="34">
        <v>65199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1</v>
      </c>
      <c r="AD22" s="34">
        <v>46800</v>
      </c>
      <c r="AE22" s="34">
        <v>1</v>
      </c>
      <c r="AF22" s="34">
        <v>6705</v>
      </c>
      <c r="AG22" s="34">
        <f t="shared" si="0"/>
        <v>10</v>
      </c>
      <c r="AH22" s="34">
        <f t="shared" si="1"/>
        <v>201808</v>
      </c>
    </row>
    <row r="23" spans="1:34" s="28" customFormat="1" ht="18" customHeight="1">
      <c r="A23" s="43"/>
      <c r="B23" s="40" t="s">
        <v>49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1</v>
      </c>
      <c r="AF23" s="34">
        <v>20149</v>
      </c>
      <c r="AG23" s="34">
        <f t="shared" si="0"/>
        <v>1</v>
      </c>
      <c r="AH23" s="34">
        <f t="shared" si="1"/>
        <v>20149</v>
      </c>
    </row>
    <row r="24" spans="1:34" s="28" customFormat="1" ht="18" customHeight="1">
      <c r="A24" s="43"/>
      <c r="B24" s="40" t="s">
        <v>50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6</v>
      </c>
      <c r="Z24" s="34">
        <v>2148632</v>
      </c>
      <c r="AA24" s="34">
        <v>0</v>
      </c>
      <c r="AB24" s="34">
        <v>0</v>
      </c>
      <c r="AC24" s="34">
        <v>1</v>
      </c>
      <c r="AD24" s="34">
        <v>44697</v>
      </c>
      <c r="AE24" s="34">
        <v>0</v>
      </c>
      <c r="AF24" s="34">
        <v>0</v>
      </c>
      <c r="AG24" s="34">
        <f t="shared" si="0"/>
        <v>7</v>
      </c>
      <c r="AH24" s="34">
        <f t="shared" si="1"/>
        <v>2193329</v>
      </c>
    </row>
    <row r="25" spans="1:34" s="28" customFormat="1" ht="18" customHeight="1">
      <c r="A25" s="43"/>
      <c r="B25" s="40" t="s">
        <v>51</v>
      </c>
      <c r="C25" s="34">
        <v>1</v>
      </c>
      <c r="D25" s="34">
        <v>25225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f t="shared" si="0"/>
        <v>1</v>
      </c>
      <c r="AH25" s="34">
        <f t="shared" si="1"/>
        <v>25225</v>
      </c>
    </row>
    <row r="26" spans="1:34" s="28" customFormat="1" ht="18" customHeight="1" thickBot="1">
      <c r="A26" s="44" t="s">
        <v>52</v>
      </c>
      <c r="B26" s="41" t="s">
        <v>45</v>
      </c>
      <c r="C26" s="30">
        <f>SUM(C20:C25)</f>
        <v>4</v>
      </c>
      <c r="D26" s="30">
        <f t="shared" ref="D26:AH26" si="3">SUM(D20:D25)</f>
        <v>474531</v>
      </c>
      <c r="E26" s="30">
        <f t="shared" si="3"/>
        <v>0</v>
      </c>
      <c r="F26" s="30">
        <f t="shared" si="3"/>
        <v>0</v>
      </c>
      <c r="G26" s="30">
        <f t="shared" si="3"/>
        <v>0</v>
      </c>
      <c r="H26" s="30">
        <f t="shared" si="3"/>
        <v>0</v>
      </c>
      <c r="I26" s="30">
        <f t="shared" si="3"/>
        <v>0</v>
      </c>
      <c r="J26" s="30">
        <f t="shared" si="3"/>
        <v>0</v>
      </c>
      <c r="K26" s="30">
        <f t="shared" si="3"/>
        <v>8</v>
      </c>
      <c r="L26" s="30">
        <f t="shared" si="3"/>
        <v>2620715</v>
      </c>
      <c r="M26" s="30">
        <f t="shared" si="3"/>
        <v>1</v>
      </c>
      <c r="N26" s="30">
        <f t="shared" si="3"/>
        <v>1000</v>
      </c>
      <c r="O26" s="30">
        <f t="shared" si="3"/>
        <v>0</v>
      </c>
      <c r="P26" s="30">
        <f t="shared" si="3"/>
        <v>0</v>
      </c>
      <c r="Q26" s="30">
        <f t="shared" si="3"/>
        <v>7</v>
      </c>
      <c r="R26" s="30">
        <f t="shared" si="3"/>
        <v>83104</v>
      </c>
      <c r="S26" s="30">
        <f t="shared" si="3"/>
        <v>1</v>
      </c>
      <c r="T26" s="30">
        <f t="shared" si="3"/>
        <v>65199</v>
      </c>
      <c r="U26" s="30">
        <f t="shared" si="3"/>
        <v>0</v>
      </c>
      <c r="V26" s="30">
        <f t="shared" si="3"/>
        <v>0</v>
      </c>
      <c r="W26" s="30">
        <f t="shared" si="3"/>
        <v>0</v>
      </c>
      <c r="X26" s="30">
        <f t="shared" si="3"/>
        <v>0</v>
      </c>
      <c r="Y26" s="30">
        <f t="shared" si="3"/>
        <v>6</v>
      </c>
      <c r="Z26" s="30">
        <f t="shared" si="3"/>
        <v>2148632</v>
      </c>
      <c r="AA26" s="30">
        <f t="shared" si="3"/>
        <v>0</v>
      </c>
      <c r="AB26" s="30">
        <f t="shared" si="3"/>
        <v>0</v>
      </c>
      <c r="AC26" s="30">
        <f t="shared" si="3"/>
        <v>2</v>
      </c>
      <c r="AD26" s="30">
        <f t="shared" si="3"/>
        <v>91497</v>
      </c>
      <c r="AE26" s="30">
        <f t="shared" si="3"/>
        <v>2</v>
      </c>
      <c r="AF26" s="30">
        <f t="shared" si="3"/>
        <v>26854</v>
      </c>
      <c r="AG26" s="30">
        <f t="shared" si="3"/>
        <v>31</v>
      </c>
      <c r="AH26" s="30">
        <f t="shared" si="3"/>
        <v>5511532</v>
      </c>
    </row>
    <row r="27" spans="1:34" s="28" customFormat="1" ht="18" customHeight="1">
      <c r="A27" s="69" t="s">
        <v>22</v>
      </c>
      <c r="B27" s="45" t="s">
        <v>53</v>
      </c>
      <c r="C27" s="35">
        <v>1</v>
      </c>
      <c r="D27" s="35">
        <v>26087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f t="shared" si="0"/>
        <v>1</v>
      </c>
      <c r="AH27" s="35">
        <f t="shared" si="1"/>
        <v>26087</v>
      </c>
    </row>
    <row r="28" spans="1:34" s="28" customFormat="1" ht="18" customHeight="1">
      <c r="A28" s="69"/>
      <c r="B28" s="40" t="s">
        <v>54</v>
      </c>
      <c r="C28" s="34">
        <v>0</v>
      </c>
      <c r="D28" s="34">
        <v>0</v>
      </c>
      <c r="E28" s="34">
        <v>4</v>
      </c>
      <c r="F28" s="34">
        <v>1421328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31612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f t="shared" si="0"/>
        <v>5</v>
      </c>
      <c r="AH28" s="34">
        <f t="shared" si="1"/>
        <v>1452940</v>
      </c>
    </row>
    <row r="29" spans="1:34" s="28" customFormat="1" ht="18" customHeight="1">
      <c r="A29" s="43"/>
      <c r="B29" s="40" t="s">
        <v>55</v>
      </c>
      <c r="C29" s="34">
        <v>0</v>
      </c>
      <c r="D29" s="34">
        <v>0</v>
      </c>
      <c r="E29" s="34">
        <v>1</v>
      </c>
      <c r="F29" s="34">
        <v>1500000</v>
      </c>
      <c r="G29" s="34">
        <v>0</v>
      </c>
      <c r="H29" s="34">
        <v>0</v>
      </c>
      <c r="I29" s="34">
        <v>0</v>
      </c>
      <c r="J29" s="34">
        <v>0</v>
      </c>
      <c r="K29" s="34">
        <v>1</v>
      </c>
      <c r="L29" s="34">
        <v>242266</v>
      </c>
      <c r="M29" s="34">
        <v>0</v>
      </c>
      <c r="N29" s="34">
        <v>0</v>
      </c>
      <c r="O29" s="34">
        <v>4</v>
      </c>
      <c r="P29" s="34">
        <v>588441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1</v>
      </c>
      <c r="Z29" s="34">
        <v>19989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f t="shared" si="0"/>
        <v>7</v>
      </c>
      <c r="AH29" s="34">
        <f t="shared" si="1"/>
        <v>2350696</v>
      </c>
    </row>
    <row r="30" spans="1:34" s="28" customFormat="1" ht="18" customHeight="1">
      <c r="A30" s="43"/>
      <c r="B30" s="40" t="s">
        <v>56</v>
      </c>
      <c r="C30" s="34">
        <v>0</v>
      </c>
      <c r="D30" s="34">
        <v>0</v>
      </c>
      <c r="E30" s="34">
        <v>1</v>
      </c>
      <c r="F30" s="34">
        <v>2828486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f t="shared" si="0"/>
        <v>1</v>
      </c>
      <c r="AH30" s="34">
        <f t="shared" si="1"/>
        <v>2828486</v>
      </c>
    </row>
    <row r="31" spans="1:34" s="28" customFormat="1" ht="18" customHeight="1" thickBot="1">
      <c r="A31" s="44" t="s">
        <v>57</v>
      </c>
      <c r="B31" s="41" t="s">
        <v>45</v>
      </c>
      <c r="C31" s="30">
        <f>SUM(C27:C30)</f>
        <v>1</v>
      </c>
      <c r="D31" s="30">
        <f t="shared" ref="D31:AH31" si="4">SUM(D27:D30)</f>
        <v>26087</v>
      </c>
      <c r="E31" s="30">
        <f t="shared" si="4"/>
        <v>6</v>
      </c>
      <c r="F31" s="30">
        <f t="shared" si="4"/>
        <v>5749814</v>
      </c>
      <c r="G31" s="30">
        <f t="shared" si="4"/>
        <v>0</v>
      </c>
      <c r="H31" s="30">
        <f t="shared" si="4"/>
        <v>0</v>
      </c>
      <c r="I31" s="30">
        <f t="shared" si="4"/>
        <v>0</v>
      </c>
      <c r="J31" s="30">
        <f t="shared" si="4"/>
        <v>0</v>
      </c>
      <c r="K31" s="30">
        <f t="shared" si="4"/>
        <v>1</v>
      </c>
      <c r="L31" s="30">
        <f t="shared" si="4"/>
        <v>242266</v>
      </c>
      <c r="M31" s="30">
        <f t="shared" si="4"/>
        <v>0</v>
      </c>
      <c r="N31" s="30">
        <f t="shared" si="4"/>
        <v>0</v>
      </c>
      <c r="O31" s="30">
        <f t="shared" si="4"/>
        <v>5</v>
      </c>
      <c r="P31" s="30">
        <f t="shared" si="4"/>
        <v>620053</v>
      </c>
      <c r="Q31" s="30">
        <f t="shared" si="4"/>
        <v>0</v>
      </c>
      <c r="R31" s="30">
        <f t="shared" si="4"/>
        <v>0</v>
      </c>
      <c r="S31" s="30">
        <f t="shared" si="4"/>
        <v>0</v>
      </c>
      <c r="T31" s="30">
        <f t="shared" si="4"/>
        <v>0</v>
      </c>
      <c r="U31" s="30">
        <f t="shared" si="4"/>
        <v>0</v>
      </c>
      <c r="V31" s="30">
        <f t="shared" si="4"/>
        <v>0</v>
      </c>
      <c r="W31" s="30">
        <f t="shared" si="4"/>
        <v>0</v>
      </c>
      <c r="X31" s="30">
        <f t="shared" si="4"/>
        <v>0</v>
      </c>
      <c r="Y31" s="30">
        <f t="shared" si="4"/>
        <v>1</v>
      </c>
      <c r="Z31" s="30">
        <f t="shared" si="4"/>
        <v>19989</v>
      </c>
      <c r="AA31" s="30">
        <f t="shared" si="4"/>
        <v>0</v>
      </c>
      <c r="AB31" s="30">
        <f t="shared" si="4"/>
        <v>0</v>
      </c>
      <c r="AC31" s="30">
        <f t="shared" si="4"/>
        <v>0</v>
      </c>
      <c r="AD31" s="30">
        <f t="shared" si="4"/>
        <v>0</v>
      </c>
      <c r="AE31" s="30">
        <f t="shared" si="4"/>
        <v>0</v>
      </c>
      <c r="AF31" s="30">
        <f t="shared" si="4"/>
        <v>0</v>
      </c>
      <c r="AG31" s="30">
        <f t="shared" si="4"/>
        <v>14</v>
      </c>
      <c r="AH31" s="30">
        <f t="shared" si="4"/>
        <v>6658209</v>
      </c>
    </row>
    <row r="32" spans="1:34" s="28" customFormat="1" ht="18" customHeight="1">
      <c r="A32" s="69" t="s">
        <v>23</v>
      </c>
      <c r="B32" s="45" t="s">
        <v>58</v>
      </c>
      <c r="C32" s="35">
        <v>0</v>
      </c>
      <c r="D32" s="35">
        <v>0</v>
      </c>
      <c r="E32" s="35">
        <v>0</v>
      </c>
      <c r="F32" s="35">
        <v>0</v>
      </c>
      <c r="G32" s="54">
        <v>0</v>
      </c>
      <c r="H32" s="35">
        <v>0</v>
      </c>
      <c r="I32" s="54">
        <v>0</v>
      </c>
      <c r="J32" s="35">
        <v>0</v>
      </c>
      <c r="K32" s="35">
        <v>1</v>
      </c>
      <c r="L32" s="35">
        <v>398750</v>
      </c>
      <c r="M32" s="54">
        <v>0</v>
      </c>
      <c r="N32" s="35">
        <v>0</v>
      </c>
      <c r="O32" s="54">
        <v>0</v>
      </c>
      <c r="P32" s="35">
        <v>0</v>
      </c>
      <c r="Q32" s="54">
        <v>0</v>
      </c>
      <c r="R32" s="35">
        <v>0</v>
      </c>
      <c r="S32" s="54">
        <v>0</v>
      </c>
      <c r="T32" s="35">
        <v>0</v>
      </c>
      <c r="U32" s="54">
        <v>0</v>
      </c>
      <c r="V32" s="35">
        <v>0</v>
      </c>
      <c r="W32" s="54">
        <v>4</v>
      </c>
      <c r="X32" s="35">
        <v>1970000</v>
      </c>
      <c r="Y32" s="54">
        <v>0</v>
      </c>
      <c r="Z32" s="35">
        <v>0</v>
      </c>
      <c r="AA32" s="54">
        <v>0</v>
      </c>
      <c r="AB32" s="35">
        <v>0</v>
      </c>
      <c r="AC32" s="54">
        <v>0</v>
      </c>
      <c r="AD32" s="35">
        <v>0</v>
      </c>
      <c r="AE32" s="54">
        <v>0</v>
      </c>
      <c r="AF32" s="35">
        <v>0</v>
      </c>
      <c r="AG32" s="35">
        <f t="shared" si="0"/>
        <v>5</v>
      </c>
      <c r="AH32" s="35">
        <f t="shared" si="1"/>
        <v>2368750</v>
      </c>
    </row>
    <row r="33" spans="1:34" s="28" customFormat="1" ht="18" customHeight="1">
      <c r="A33" s="69"/>
      <c r="B33" s="40" t="s">
        <v>59</v>
      </c>
      <c r="C33" s="34">
        <v>0</v>
      </c>
      <c r="D33" s="34">
        <v>0</v>
      </c>
      <c r="E33" s="34">
        <v>0</v>
      </c>
      <c r="F33" s="34">
        <v>0</v>
      </c>
      <c r="G33" s="55">
        <v>0</v>
      </c>
      <c r="H33" s="34">
        <v>0</v>
      </c>
      <c r="I33" s="55">
        <v>0</v>
      </c>
      <c r="J33" s="34">
        <v>0</v>
      </c>
      <c r="K33" s="34">
        <v>0</v>
      </c>
      <c r="L33" s="34">
        <v>0</v>
      </c>
      <c r="M33" s="55">
        <v>1</v>
      </c>
      <c r="N33" s="34">
        <v>2138525</v>
      </c>
      <c r="O33" s="55">
        <v>0</v>
      </c>
      <c r="P33" s="34">
        <v>0</v>
      </c>
      <c r="Q33" s="55">
        <v>0</v>
      </c>
      <c r="R33" s="34">
        <v>0</v>
      </c>
      <c r="S33" s="55">
        <v>3</v>
      </c>
      <c r="T33" s="34">
        <v>1224595</v>
      </c>
      <c r="U33" s="55">
        <v>0</v>
      </c>
      <c r="V33" s="34">
        <v>0</v>
      </c>
      <c r="W33" s="55">
        <v>0</v>
      </c>
      <c r="X33" s="34">
        <v>0</v>
      </c>
      <c r="Y33" s="55">
        <v>2</v>
      </c>
      <c r="Z33" s="34">
        <v>228631</v>
      </c>
      <c r="AA33" s="55">
        <v>0</v>
      </c>
      <c r="AB33" s="34">
        <v>0</v>
      </c>
      <c r="AC33" s="55">
        <v>1</v>
      </c>
      <c r="AD33" s="34">
        <v>500000</v>
      </c>
      <c r="AE33" s="55">
        <v>0</v>
      </c>
      <c r="AF33" s="34">
        <v>0</v>
      </c>
      <c r="AG33" s="34">
        <f t="shared" si="0"/>
        <v>7</v>
      </c>
      <c r="AH33" s="34">
        <f t="shared" si="1"/>
        <v>4091751</v>
      </c>
    </row>
    <row r="34" spans="1:34" s="28" customFormat="1" ht="18" customHeight="1">
      <c r="A34" s="43"/>
      <c r="B34" s="40" t="s">
        <v>60</v>
      </c>
      <c r="C34" s="34">
        <v>1</v>
      </c>
      <c r="D34" s="34">
        <v>123264</v>
      </c>
      <c r="E34" s="34">
        <v>0</v>
      </c>
      <c r="F34" s="34">
        <v>0</v>
      </c>
      <c r="G34" s="55">
        <v>0</v>
      </c>
      <c r="H34" s="34">
        <v>0</v>
      </c>
      <c r="I34" s="55">
        <v>0</v>
      </c>
      <c r="J34" s="34">
        <v>0</v>
      </c>
      <c r="K34" s="34">
        <v>1</v>
      </c>
      <c r="L34" s="34">
        <v>288490</v>
      </c>
      <c r="M34" s="55">
        <v>7</v>
      </c>
      <c r="N34" s="34">
        <v>7638579</v>
      </c>
      <c r="O34" s="55">
        <v>0</v>
      </c>
      <c r="P34" s="34">
        <v>0</v>
      </c>
      <c r="Q34" s="55">
        <v>0</v>
      </c>
      <c r="R34" s="34">
        <v>0</v>
      </c>
      <c r="S34" s="55">
        <v>0</v>
      </c>
      <c r="T34" s="34">
        <v>0</v>
      </c>
      <c r="U34" s="55">
        <v>0</v>
      </c>
      <c r="V34" s="34">
        <v>0</v>
      </c>
      <c r="W34" s="55">
        <v>0</v>
      </c>
      <c r="X34" s="34">
        <v>0</v>
      </c>
      <c r="Y34" s="55">
        <v>1</v>
      </c>
      <c r="Z34" s="34">
        <v>113616</v>
      </c>
      <c r="AA34" s="55">
        <v>0</v>
      </c>
      <c r="AB34" s="34">
        <v>0</v>
      </c>
      <c r="AC34" s="55">
        <v>0</v>
      </c>
      <c r="AD34" s="34">
        <v>0</v>
      </c>
      <c r="AE34" s="55">
        <v>0</v>
      </c>
      <c r="AF34" s="34">
        <v>0</v>
      </c>
      <c r="AG34" s="34">
        <f t="shared" si="0"/>
        <v>10</v>
      </c>
      <c r="AH34" s="34">
        <f t="shared" si="1"/>
        <v>8163949</v>
      </c>
    </row>
    <row r="35" spans="1:34" s="28" customFormat="1" ht="18" customHeight="1">
      <c r="A35" s="43"/>
      <c r="B35" s="40" t="s">
        <v>61</v>
      </c>
      <c r="C35" s="34">
        <v>2</v>
      </c>
      <c r="D35" s="34">
        <v>175893</v>
      </c>
      <c r="E35" s="34">
        <v>0</v>
      </c>
      <c r="F35" s="34">
        <v>0</v>
      </c>
      <c r="G35" s="55">
        <v>0</v>
      </c>
      <c r="H35" s="34">
        <v>0</v>
      </c>
      <c r="I35" s="55">
        <v>0</v>
      </c>
      <c r="J35" s="34">
        <v>0</v>
      </c>
      <c r="K35" s="34">
        <v>4</v>
      </c>
      <c r="L35" s="34">
        <v>1197926</v>
      </c>
      <c r="M35" s="55">
        <v>0</v>
      </c>
      <c r="N35" s="34">
        <v>0</v>
      </c>
      <c r="O35" s="55">
        <v>0</v>
      </c>
      <c r="P35" s="34">
        <v>0</v>
      </c>
      <c r="Q35" s="55">
        <v>0</v>
      </c>
      <c r="R35" s="34">
        <v>0</v>
      </c>
      <c r="S35" s="55">
        <v>0</v>
      </c>
      <c r="T35" s="34">
        <v>0</v>
      </c>
      <c r="U35" s="55">
        <v>1</v>
      </c>
      <c r="V35" s="34">
        <v>100000</v>
      </c>
      <c r="W35" s="55">
        <v>0</v>
      </c>
      <c r="X35" s="34">
        <v>0</v>
      </c>
      <c r="Y35" s="55">
        <v>0</v>
      </c>
      <c r="Z35" s="34">
        <v>0</v>
      </c>
      <c r="AA35" s="55">
        <v>0</v>
      </c>
      <c r="AB35" s="34">
        <v>0</v>
      </c>
      <c r="AC35" s="55">
        <v>0</v>
      </c>
      <c r="AD35" s="34">
        <v>0</v>
      </c>
      <c r="AE35" s="55">
        <v>0</v>
      </c>
      <c r="AF35" s="34">
        <v>0</v>
      </c>
      <c r="AG35" s="34">
        <f t="shared" si="0"/>
        <v>7</v>
      </c>
      <c r="AH35" s="34">
        <f t="shared" si="1"/>
        <v>1473819</v>
      </c>
    </row>
    <row r="36" spans="1:34" s="28" customFormat="1" ht="18" customHeight="1">
      <c r="A36" s="43"/>
      <c r="B36" s="40" t="s">
        <v>62</v>
      </c>
      <c r="C36" s="34">
        <v>0</v>
      </c>
      <c r="D36" s="34">
        <v>0</v>
      </c>
      <c r="E36" s="34">
        <v>0</v>
      </c>
      <c r="F36" s="34">
        <v>0</v>
      </c>
      <c r="G36" s="55">
        <v>0</v>
      </c>
      <c r="H36" s="34">
        <v>0</v>
      </c>
      <c r="I36" s="55">
        <v>0</v>
      </c>
      <c r="J36" s="34">
        <v>0</v>
      </c>
      <c r="K36" s="34">
        <v>3</v>
      </c>
      <c r="L36" s="34">
        <v>474999</v>
      </c>
      <c r="M36" s="55">
        <v>1</v>
      </c>
      <c r="N36" s="34">
        <v>189852</v>
      </c>
      <c r="O36" s="55">
        <v>0</v>
      </c>
      <c r="P36" s="34">
        <v>0</v>
      </c>
      <c r="Q36" s="55">
        <v>6</v>
      </c>
      <c r="R36" s="34">
        <v>604579</v>
      </c>
      <c r="S36" s="55">
        <v>0</v>
      </c>
      <c r="T36" s="34">
        <v>0</v>
      </c>
      <c r="U36" s="55">
        <v>7</v>
      </c>
      <c r="V36" s="34">
        <v>323674</v>
      </c>
      <c r="W36" s="55">
        <v>0</v>
      </c>
      <c r="X36" s="34">
        <v>0</v>
      </c>
      <c r="Y36" s="55">
        <v>0</v>
      </c>
      <c r="Z36" s="34">
        <v>0</v>
      </c>
      <c r="AA36" s="55">
        <v>0</v>
      </c>
      <c r="AB36" s="34">
        <v>0</v>
      </c>
      <c r="AC36" s="55">
        <v>2</v>
      </c>
      <c r="AD36" s="34">
        <v>50243</v>
      </c>
      <c r="AE36" s="55">
        <v>2</v>
      </c>
      <c r="AF36" s="34">
        <v>1862449</v>
      </c>
      <c r="AG36" s="34">
        <f t="shared" si="0"/>
        <v>21</v>
      </c>
      <c r="AH36" s="34">
        <f t="shared" si="1"/>
        <v>3505796</v>
      </c>
    </row>
    <row r="37" spans="1:34" s="28" customFormat="1" ht="18" customHeight="1">
      <c r="A37" s="43"/>
      <c r="B37" s="40" t="s">
        <v>63</v>
      </c>
      <c r="C37" s="34">
        <v>1</v>
      </c>
      <c r="D37" s="34">
        <v>34175</v>
      </c>
      <c r="E37" s="34">
        <v>1</v>
      </c>
      <c r="F37" s="34">
        <v>20000</v>
      </c>
      <c r="G37" s="55">
        <v>0</v>
      </c>
      <c r="H37" s="34">
        <v>0</v>
      </c>
      <c r="I37" s="55">
        <v>0</v>
      </c>
      <c r="J37" s="34">
        <v>0</v>
      </c>
      <c r="K37" s="34">
        <v>2</v>
      </c>
      <c r="L37" s="34">
        <v>241706</v>
      </c>
      <c r="M37" s="55">
        <v>0</v>
      </c>
      <c r="N37" s="34">
        <v>0</v>
      </c>
      <c r="O37" s="55">
        <v>0</v>
      </c>
      <c r="P37" s="34">
        <v>0</v>
      </c>
      <c r="Q37" s="55">
        <v>0</v>
      </c>
      <c r="R37" s="34">
        <v>0</v>
      </c>
      <c r="S37" s="55">
        <v>0</v>
      </c>
      <c r="T37" s="34">
        <v>0</v>
      </c>
      <c r="U37" s="55">
        <v>0</v>
      </c>
      <c r="V37" s="34">
        <v>0</v>
      </c>
      <c r="W37" s="55">
        <v>0</v>
      </c>
      <c r="X37" s="34">
        <v>0</v>
      </c>
      <c r="Y37" s="55">
        <v>0</v>
      </c>
      <c r="Z37" s="34">
        <v>0</v>
      </c>
      <c r="AA37" s="55">
        <v>0</v>
      </c>
      <c r="AB37" s="34">
        <v>0</v>
      </c>
      <c r="AC37" s="55">
        <v>0</v>
      </c>
      <c r="AD37" s="34">
        <v>0</v>
      </c>
      <c r="AE37" s="55">
        <v>0</v>
      </c>
      <c r="AF37" s="34">
        <v>0</v>
      </c>
      <c r="AG37" s="34">
        <f t="shared" si="0"/>
        <v>4</v>
      </c>
      <c r="AH37" s="34">
        <f t="shared" si="1"/>
        <v>295881</v>
      </c>
    </row>
    <row r="38" spans="1:34" s="28" customFormat="1" ht="18" customHeight="1">
      <c r="A38" s="43"/>
      <c r="B38" s="40" t="s">
        <v>64</v>
      </c>
      <c r="C38" s="34">
        <v>0</v>
      </c>
      <c r="D38" s="34">
        <v>0</v>
      </c>
      <c r="E38" s="34">
        <v>0</v>
      </c>
      <c r="F38" s="34">
        <v>0</v>
      </c>
      <c r="G38" s="55">
        <v>0</v>
      </c>
      <c r="H38" s="34">
        <v>0</v>
      </c>
      <c r="I38" s="55">
        <v>0</v>
      </c>
      <c r="J38" s="34">
        <v>0</v>
      </c>
      <c r="K38" s="34">
        <v>2</v>
      </c>
      <c r="L38" s="34">
        <v>1364516</v>
      </c>
      <c r="M38" s="55">
        <v>1</v>
      </c>
      <c r="N38" s="34">
        <v>78000</v>
      </c>
      <c r="O38" s="55">
        <v>0</v>
      </c>
      <c r="P38" s="34">
        <v>0</v>
      </c>
      <c r="Q38" s="55">
        <v>1</v>
      </c>
      <c r="R38" s="34">
        <v>134987</v>
      </c>
      <c r="S38" s="55">
        <v>0</v>
      </c>
      <c r="T38" s="34">
        <v>0</v>
      </c>
      <c r="U38" s="55">
        <v>4</v>
      </c>
      <c r="V38" s="34">
        <v>638680</v>
      </c>
      <c r="W38" s="55">
        <v>0</v>
      </c>
      <c r="X38" s="34">
        <v>0</v>
      </c>
      <c r="Y38" s="55">
        <v>0</v>
      </c>
      <c r="Z38" s="34">
        <v>0</v>
      </c>
      <c r="AA38" s="55">
        <v>0</v>
      </c>
      <c r="AB38" s="34">
        <v>0</v>
      </c>
      <c r="AC38" s="55">
        <v>0</v>
      </c>
      <c r="AD38" s="34">
        <v>0</v>
      </c>
      <c r="AE38" s="55">
        <v>0</v>
      </c>
      <c r="AF38" s="34">
        <v>0</v>
      </c>
      <c r="AG38" s="34">
        <f t="shared" si="0"/>
        <v>8</v>
      </c>
      <c r="AH38" s="34">
        <f t="shared" si="1"/>
        <v>2216183</v>
      </c>
    </row>
    <row r="39" spans="1:34" s="28" customFormat="1" ht="18" customHeight="1">
      <c r="A39" s="43"/>
      <c r="B39" s="40" t="s">
        <v>65</v>
      </c>
      <c r="C39" s="34">
        <v>0</v>
      </c>
      <c r="D39" s="34">
        <v>0</v>
      </c>
      <c r="E39" s="34">
        <v>0</v>
      </c>
      <c r="F39" s="34">
        <v>0</v>
      </c>
      <c r="G39" s="55">
        <v>0</v>
      </c>
      <c r="H39" s="34">
        <v>0</v>
      </c>
      <c r="I39" s="55">
        <v>0</v>
      </c>
      <c r="J39" s="34">
        <v>0</v>
      </c>
      <c r="K39" s="34">
        <v>2</v>
      </c>
      <c r="L39" s="34">
        <v>373945</v>
      </c>
      <c r="M39" s="55">
        <v>0</v>
      </c>
      <c r="N39" s="34">
        <v>0</v>
      </c>
      <c r="O39" s="55">
        <v>0</v>
      </c>
      <c r="P39" s="34">
        <v>0</v>
      </c>
      <c r="Q39" s="55">
        <v>0</v>
      </c>
      <c r="R39" s="34">
        <v>0</v>
      </c>
      <c r="S39" s="55">
        <v>0</v>
      </c>
      <c r="T39" s="34">
        <v>0</v>
      </c>
      <c r="U39" s="55">
        <v>0</v>
      </c>
      <c r="V39" s="34">
        <v>0</v>
      </c>
      <c r="W39" s="55">
        <v>0</v>
      </c>
      <c r="X39" s="34">
        <v>0</v>
      </c>
      <c r="Y39" s="55">
        <v>0</v>
      </c>
      <c r="Z39" s="34">
        <v>0</v>
      </c>
      <c r="AA39" s="55">
        <v>0</v>
      </c>
      <c r="AB39" s="34">
        <v>0</v>
      </c>
      <c r="AC39" s="55">
        <v>0</v>
      </c>
      <c r="AD39" s="34">
        <v>0</v>
      </c>
      <c r="AE39" s="55">
        <v>0</v>
      </c>
      <c r="AF39" s="34">
        <v>0</v>
      </c>
      <c r="AG39" s="34">
        <f t="shared" si="0"/>
        <v>2</v>
      </c>
      <c r="AH39" s="34">
        <f t="shared" si="1"/>
        <v>373945</v>
      </c>
    </row>
    <row r="40" spans="1:34" s="28" customFormat="1" ht="18" customHeight="1">
      <c r="A40" s="43"/>
      <c r="B40" s="40" t="s">
        <v>66</v>
      </c>
      <c r="C40" s="34">
        <v>0</v>
      </c>
      <c r="D40" s="34">
        <v>0</v>
      </c>
      <c r="E40" s="34">
        <v>0</v>
      </c>
      <c r="F40" s="34">
        <v>0</v>
      </c>
      <c r="G40" s="55">
        <v>0</v>
      </c>
      <c r="H40" s="34">
        <v>0</v>
      </c>
      <c r="I40" s="55">
        <v>0</v>
      </c>
      <c r="J40" s="34">
        <v>0</v>
      </c>
      <c r="K40" s="34">
        <v>0</v>
      </c>
      <c r="L40" s="34">
        <v>0</v>
      </c>
      <c r="M40" s="55">
        <v>0</v>
      </c>
      <c r="N40" s="34">
        <v>0</v>
      </c>
      <c r="O40" s="55">
        <v>0</v>
      </c>
      <c r="P40" s="34">
        <v>0</v>
      </c>
      <c r="Q40" s="55">
        <v>0</v>
      </c>
      <c r="R40" s="34">
        <v>0</v>
      </c>
      <c r="S40" s="55">
        <v>0</v>
      </c>
      <c r="T40" s="34">
        <v>0</v>
      </c>
      <c r="U40" s="55">
        <v>1</v>
      </c>
      <c r="V40" s="34">
        <v>110000</v>
      </c>
      <c r="W40" s="55">
        <v>0</v>
      </c>
      <c r="X40" s="34">
        <v>0</v>
      </c>
      <c r="Y40" s="55">
        <v>0</v>
      </c>
      <c r="Z40" s="34">
        <v>0</v>
      </c>
      <c r="AA40" s="55">
        <v>0</v>
      </c>
      <c r="AB40" s="34">
        <v>0</v>
      </c>
      <c r="AC40" s="55">
        <v>0</v>
      </c>
      <c r="AD40" s="34">
        <v>0</v>
      </c>
      <c r="AE40" s="55">
        <v>0</v>
      </c>
      <c r="AF40" s="34">
        <v>0</v>
      </c>
      <c r="AG40" s="34">
        <f t="shared" si="0"/>
        <v>1</v>
      </c>
      <c r="AH40" s="34">
        <f t="shared" si="1"/>
        <v>110000</v>
      </c>
    </row>
    <row r="41" spans="1:34" s="28" customFormat="1" ht="18" customHeight="1" thickBot="1">
      <c r="A41" s="44" t="s">
        <v>67</v>
      </c>
      <c r="B41" s="41" t="s">
        <v>45</v>
      </c>
      <c r="C41" s="30">
        <f>SUM(C32:C40)</f>
        <v>4</v>
      </c>
      <c r="D41" s="30">
        <f t="shared" ref="D41:AH41" si="5">SUM(D32:D40)</f>
        <v>333332</v>
      </c>
      <c r="E41" s="30">
        <f t="shared" si="5"/>
        <v>1</v>
      </c>
      <c r="F41" s="30">
        <f t="shared" si="5"/>
        <v>20000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15</v>
      </c>
      <c r="L41" s="30">
        <f t="shared" si="5"/>
        <v>4340332</v>
      </c>
      <c r="M41" s="30">
        <f t="shared" si="5"/>
        <v>10</v>
      </c>
      <c r="N41" s="30">
        <f t="shared" si="5"/>
        <v>10044956</v>
      </c>
      <c r="O41" s="30">
        <f t="shared" si="5"/>
        <v>0</v>
      </c>
      <c r="P41" s="30">
        <f t="shared" si="5"/>
        <v>0</v>
      </c>
      <c r="Q41" s="30">
        <f t="shared" si="5"/>
        <v>7</v>
      </c>
      <c r="R41" s="30">
        <f t="shared" si="5"/>
        <v>739566</v>
      </c>
      <c r="S41" s="30">
        <f t="shared" si="5"/>
        <v>3</v>
      </c>
      <c r="T41" s="30">
        <f t="shared" si="5"/>
        <v>1224595</v>
      </c>
      <c r="U41" s="30">
        <f t="shared" si="5"/>
        <v>13</v>
      </c>
      <c r="V41" s="30">
        <f t="shared" si="5"/>
        <v>1172354</v>
      </c>
      <c r="W41" s="30">
        <f t="shared" si="5"/>
        <v>4</v>
      </c>
      <c r="X41" s="30">
        <f t="shared" si="5"/>
        <v>1970000</v>
      </c>
      <c r="Y41" s="30">
        <f t="shared" si="5"/>
        <v>3</v>
      </c>
      <c r="Z41" s="30">
        <f t="shared" si="5"/>
        <v>342247</v>
      </c>
      <c r="AA41" s="30">
        <f t="shared" si="5"/>
        <v>0</v>
      </c>
      <c r="AB41" s="30">
        <f t="shared" si="5"/>
        <v>0</v>
      </c>
      <c r="AC41" s="30">
        <f t="shared" si="5"/>
        <v>3</v>
      </c>
      <c r="AD41" s="30">
        <f t="shared" si="5"/>
        <v>550243</v>
      </c>
      <c r="AE41" s="30">
        <f t="shared" si="5"/>
        <v>2</v>
      </c>
      <c r="AF41" s="30">
        <f t="shared" si="5"/>
        <v>1862449</v>
      </c>
      <c r="AG41" s="30">
        <f t="shared" si="5"/>
        <v>65</v>
      </c>
      <c r="AH41" s="30">
        <f t="shared" si="5"/>
        <v>22600074</v>
      </c>
    </row>
    <row r="42" spans="1:34" s="28" customFormat="1" ht="18" customHeight="1">
      <c r="A42" s="43" t="s">
        <v>24</v>
      </c>
      <c r="B42" s="45" t="s">
        <v>68</v>
      </c>
      <c r="C42" s="35">
        <v>10</v>
      </c>
      <c r="D42" s="35">
        <v>6210353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f t="shared" si="0"/>
        <v>10</v>
      </c>
      <c r="AH42" s="35">
        <f t="shared" si="1"/>
        <v>6210353</v>
      </c>
    </row>
    <row r="43" spans="1:34" s="28" customFormat="1" ht="18" customHeight="1">
      <c r="A43" s="43"/>
      <c r="B43" s="40" t="s">
        <v>69</v>
      </c>
      <c r="C43" s="34">
        <v>31</v>
      </c>
      <c r="D43" s="34">
        <v>12011567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1</v>
      </c>
      <c r="T43" s="34">
        <v>39820</v>
      </c>
      <c r="U43" s="34">
        <v>0</v>
      </c>
      <c r="V43" s="34">
        <v>0</v>
      </c>
      <c r="W43" s="34">
        <v>2</v>
      </c>
      <c r="X43" s="34">
        <v>55000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f t="shared" si="0"/>
        <v>34</v>
      </c>
      <c r="AH43" s="34">
        <f t="shared" si="1"/>
        <v>12106387</v>
      </c>
    </row>
    <row r="44" spans="1:34" s="28" customFormat="1" ht="18" customHeight="1">
      <c r="A44" s="43"/>
      <c r="B44" s="40" t="s">
        <v>70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1</v>
      </c>
      <c r="AB44" s="34">
        <v>2997308</v>
      </c>
      <c r="AC44" s="34">
        <v>0</v>
      </c>
      <c r="AD44" s="34">
        <v>0</v>
      </c>
      <c r="AE44" s="34">
        <v>0</v>
      </c>
      <c r="AF44" s="34">
        <v>0</v>
      </c>
      <c r="AG44" s="34">
        <f t="shared" si="0"/>
        <v>1</v>
      </c>
      <c r="AH44" s="34">
        <f t="shared" si="1"/>
        <v>2997308</v>
      </c>
    </row>
    <row r="45" spans="1:34" s="28" customFormat="1" ht="18" customHeight="1">
      <c r="A45" s="43"/>
      <c r="B45" s="40" t="s">
        <v>71</v>
      </c>
      <c r="C45" s="34">
        <v>1</v>
      </c>
      <c r="D45" s="34">
        <v>22825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f t="shared" si="0"/>
        <v>1</v>
      </c>
      <c r="AH45" s="34">
        <f t="shared" si="1"/>
        <v>22825</v>
      </c>
    </row>
    <row r="46" spans="1:34" s="28" customFormat="1" ht="18" customHeight="1">
      <c r="A46" s="43"/>
      <c r="B46" s="40" t="s">
        <v>72</v>
      </c>
      <c r="C46" s="34">
        <v>0</v>
      </c>
      <c r="D46" s="34">
        <v>0</v>
      </c>
      <c r="E46" s="34">
        <v>5</v>
      </c>
      <c r="F46" s="34">
        <v>3032094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4">
        <f t="shared" si="0"/>
        <v>5</v>
      </c>
      <c r="AH46" s="34">
        <f t="shared" si="1"/>
        <v>3032094</v>
      </c>
    </row>
    <row r="47" spans="1:34" s="28" customFormat="1" ht="18" customHeight="1">
      <c r="A47" s="43"/>
      <c r="B47" s="40" t="s">
        <v>73</v>
      </c>
      <c r="C47" s="34">
        <v>0</v>
      </c>
      <c r="D47" s="34">
        <v>0</v>
      </c>
      <c r="E47" s="34">
        <v>3</v>
      </c>
      <c r="F47" s="34">
        <v>465370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f t="shared" si="0"/>
        <v>3</v>
      </c>
      <c r="AH47" s="34">
        <f t="shared" si="1"/>
        <v>465370</v>
      </c>
    </row>
    <row r="48" spans="1:34" s="28" customFormat="1" ht="18" customHeight="1">
      <c r="A48" s="43"/>
      <c r="B48" s="40" t="s">
        <v>74</v>
      </c>
      <c r="C48" s="34">
        <v>7</v>
      </c>
      <c r="D48" s="34">
        <v>1012270</v>
      </c>
      <c r="E48" s="34">
        <v>2</v>
      </c>
      <c r="F48" s="34">
        <v>1045028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1</v>
      </c>
      <c r="AF48" s="34">
        <v>750000</v>
      </c>
      <c r="AG48" s="34">
        <f t="shared" si="0"/>
        <v>10</v>
      </c>
      <c r="AH48" s="34">
        <f t="shared" si="1"/>
        <v>2807298</v>
      </c>
    </row>
    <row r="49" spans="1:34" s="28" customFormat="1" ht="18" customHeight="1">
      <c r="A49" s="43"/>
      <c r="B49" s="40" t="s">
        <v>75</v>
      </c>
      <c r="C49" s="34">
        <v>4</v>
      </c>
      <c r="D49" s="34">
        <v>336822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f t="shared" si="0"/>
        <v>4</v>
      </c>
      <c r="AH49" s="34">
        <f t="shared" si="1"/>
        <v>336822</v>
      </c>
    </row>
    <row r="50" spans="1:34" s="28" customFormat="1" ht="18" customHeight="1">
      <c r="A50" s="43"/>
      <c r="B50" s="40" t="s">
        <v>76</v>
      </c>
      <c r="C50" s="34">
        <v>5</v>
      </c>
      <c r="D50" s="34">
        <v>527321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f t="shared" si="0"/>
        <v>5</v>
      </c>
      <c r="AH50" s="34">
        <f t="shared" si="1"/>
        <v>527321</v>
      </c>
    </row>
    <row r="51" spans="1:34" s="28" customFormat="1" ht="18" customHeight="1">
      <c r="A51" s="43"/>
      <c r="B51" s="40" t="s">
        <v>77</v>
      </c>
      <c r="C51" s="34">
        <v>1</v>
      </c>
      <c r="D51" s="34">
        <v>55450</v>
      </c>
      <c r="E51" s="34">
        <v>0</v>
      </c>
      <c r="F51" s="34">
        <v>0</v>
      </c>
      <c r="G51" s="34">
        <v>0</v>
      </c>
      <c r="H51" s="34">
        <v>0</v>
      </c>
      <c r="I51" s="34">
        <v>1</v>
      </c>
      <c r="J51" s="34">
        <v>19990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f t="shared" si="0"/>
        <v>2</v>
      </c>
      <c r="AH51" s="34">
        <f t="shared" si="1"/>
        <v>75440</v>
      </c>
    </row>
    <row r="52" spans="1:34" s="28" customFormat="1" ht="18" customHeight="1">
      <c r="A52" s="43"/>
      <c r="B52" s="40" t="s">
        <v>78</v>
      </c>
      <c r="C52" s="34">
        <v>12</v>
      </c>
      <c r="D52" s="34">
        <v>4399450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f t="shared" si="0"/>
        <v>12</v>
      </c>
      <c r="AH52" s="34">
        <f t="shared" si="1"/>
        <v>4399450</v>
      </c>
    </row>
    <row r="53" spans="1:34" s="28" customFormat="1" ht="18" customHeight="1">
      <c r="A53" s="43"/>
      <c r="B53" s="40" t="s">
        <v>79</v>
      </c>
      <c r="C53" s="34">
        <v>2</v>
      </c>
      <c r="D53" s="34">
        <v>1445166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1</v>
      </c>
      <c r="N53" s="34">
        <v>244920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G53" s="34">
        <f t="shared" si="0"/>
        <v>3</v>
      </c>
      <c r="AH53" s="34">
        <f t="shared" si="1"/>
        <v>1690086</v>
      </c>
    </row>
    <row r="54" spans="1:34" s="28" customFormat="1" ht="18" customHeight="1">
      <c r="A54" s="43"/>
      <c r="B54" s="40" t="s">
        <v>80</v>
      </c>
      <c r="C54" s="34">
        <v>1</v>
      </c>
      <c r="D54" s="34">
        <v>23400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G54" s="34">
        <f t="shared" si="0"/>
        <v>1</v>
      </c>
      <c r="AH54" s="34">
        <f t="shared" si="1"/>
        <v>23400</v>
      </c>
    </row>
    <row r="55" spans="1:34" s="28" customFormat="1" ht="18" customHeight="1">
      <c r="A55" s="43"/>
      <c r="B55" s="40" t="s">
        <v>81</v>
      </c>
      <c r="C55" s="34">
        <v>10</v>
      </c>
      <c r="D55" s="34">
        <v>2484844</v>
      </c>
      <c r="E55" s="34">
        <v>1</v>
      </c>
      <c r="F55" s="34">
        <v>3861</v>
      </c>
      <c r="G55" s="34">
        <v>0</v>
      </c>
      <c r="H55" s="34">
        <v>0</v>
      </c>
      <c r="I55" s="34">
        <v>1</v>
      </c>
      <c r="J55" s="34">
        <v>228157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G55" s="34">
        <f t="shared" si="0"/>
        <v>12</v>
      </c>
      <c r="AH55" s="34">
        <f t="shared" si="1"/>
        <v>2716862</v>
      </c>
    </row>
    <row r="56" spans="1:34" s="28" customFormat="1" ht="18" customHeight="1">
      <c r="A56" s="43"/>
      <c r="B56" s="40" t="s">
        <v>82</v>
      </c>
      <c r="C56" s="34">
        <v>16</v>
      </c>
      <c r="D56" s="34">
        <v>3946515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f t="shared" si="0"/>
        <v>16</v>
      </c>
      <c r="AH56" s="34">
        <f t="shared" si="1"/>
        <v>3946515</v>
      </c>
    </row>
    <row r="57" spans="1:34" s="28" customFormat="1" ht="18" customHeight="1">
      <c r="A57" s="43"/>
      <c r="B57" s="40" t="s">
        <v>83</v>
      </c>
      <c r="C57" s="34">
        <v>12</v>
      </c>
      <c r="D57" s="34">
        <v>3970447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1</v>
      </c>
      <c r="L57" s="34">
        <v>162723</v>
      </c>
      <c r="M57" s="34">
        <v>2</v>
      </c>
      <c r="N57" s="34">
        <v>148577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f t="shared" si="0"/>
        <v>15</v>
      </c>
      <c r="AH57" s="34">
        <f t="shared" si="1"/>
        <v>4281747</v>
      </c>
    </row>
    <row r="58" spans="1:34" s="28" customFormat="1" ht="18" customHeight="1">
      <c r="A58" s="43"/>
      <c r="B58" s="40" t="s">
        <v>84</v>
      </c>
      <c r="C58" s="34">
        <v>2</v>
      </c>
      <c r="D58" s="34">
        <v>499500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f t="shared" si="0"/>
        <v>2</v>
      </c>
      <c r="AH58" s="34">
        <f t="shared" si="1"/>
        <v>499500</v>
      </c>
    </row>
    <row r="59" spans="1:34" s="28" customFormat="1" ht="18" customHeight="1">
      <c r="A59" s="43"/>
      <c r="B59" s="40" t="s">
        <v>85</v>
      </c>
      <c r="C59" s="34">
        <v>0</v>
      </c>
      <c r="D59" s="34">
        <v>0</v>
      </c>
      <c r="E59" s="34">
        <v>1</v>
      </c>
      <c r="F59" s="34">
        <v>10340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f t="shared" si="0"/>
        <v>1</v>
      </c>
      <c r="AH59" s="34">
        <f t="shared" si="1"/>
        <v>10340</v>
      </c>
    </row>
    <row r="60" spans="1:34" s="28" customFormat="1" ht="18" customHeight="1">
      <c r="A60" s="43"/>
      <c r="B60" s="40" t="s">
        <v>86</v>
      </c>
      <c r="C60" s="34">
        <v>2</v>
      </c>
      <c r="D60" s="34">
        <v>458086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f t="shared" si="0"/>
        <v>2</v>
      </c>
      <c r="AH60" s="34">
        <f t="shared" si="1"/>
        <v>458086</v>
      </c>
    </row>
    <row r="61" spans="1:34" s="28" customFormat="1" ht="18" customHeight="1">
      <c r="A61" s="43"/>
      <c r="B61" s="40" t="s">
        <v>87</v>
      </c>
      <c r="C61" s="34">
        <v>2</v>
      </c>
      <c r="D61" s="34">
        <v>903229</v>
      </c>
      <c r="E61" s="34">
        <v>1</v>
      </c>
      <c r="F61" s="34">
        <v>199999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f t="shared" si="0"/>
        <v>3</v>
      </c>
      <c r="AH61" s="34">
        <f t="shared" si="1"/>
        <v>1103228</v>
      </c>
    </row>
    <row r="62" spans="1:34" s="28" customFormat="1" ht="18" customHeight="1">
      <c r="A62" s="43"/>
      <c r="B62" s="40" t="s">
        <v>88</v>
      </c>
      <c r="C62" s="34">
        <v>5</v>
      </c>
      <c r="D62" s="34">
        <v>1045056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G62" s="34">
        <f t="shared" si="0"/>
        <v>5</v>
      </c>
      <c r="AH62" s="34">
        <f t="shared" si="1"/>
        <v>1045056</v>
      </c>
    </row>
    <row r="63" spans="1:34" s="28" customFormat="1" ht="18" customHeight="1">
      <c r="A63" s="43"/>
      <c r="B63" s="40" t="s">
        <v>89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1</v>
      </c>
      <c r="N63" s="34">
        <v>12594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G63" s="34">
        <f t="shared" si="0"/>
        <v>1</v>
      </c>
      <c r="AH63" s="34">
        <f t="shared" si="1"/>
        <v>12594</v>
      </c>
    </row>
    <row r="64" spans="1:34" s="28" customFormat="1" ht="18" customHeight="1">
      <c r="A64" s="43"/>
      <c r="B64" s="40" t="s">
        <v>90</v>
      </c>
      <c r="C64" s="34">
        <v>32</v>
      </c>
      <c r="D64" s="34">
        <v>9034021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f t="shared" si="0"/>
        <v>32</v>
      </c>
      <c r="AH64" s="34">
        <f t="shared" si="1"/>
        <v>9034021</v>
      </c>
    </row>
    <row r="65" spans="1:34" s="28" customFormat="1" ht="18" customHeight="1">
      <c r="A65" s="43"/>
      <c r="B65" s="40" t="s">
        <v>91</v>
      </c>
      <c r="C65" s="34">
        <v>1</v>
      </c>
      <c r="D65" s="34">
        <v>35864</v>
      </c>
      <c r="E65" s="34">
        <v>7</v>
      </c>
      <c r="F65" s="34">
        <v>7199022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G65" s="34">
        <f t="shared" si="0"/>
        <v>8</v>
      </c>
      <c r="AH65" s="34">
        <f t="shared" si="1"/>
        <v>7234886</v>
      </c>
    </row>
    <row r="66" spans="1:34" s="28" customFormat="1" ht="18" customHeight="1">
      <c r="A66" s="43"/>
      <c r="B66" s="40" t="s">
        <v>92</v>
      </c>
      <c r="C66" s="34">
        <v>1</v>
      </c>
      <c r="D66" s="34">
        <v>686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G66" s="34">
        <f t="shared" si="0"/>
        <v>1</v>
      </c>
      <c r="AH66" s="34">
        <f t="shared" si="1"/>
        <v>686</v>
      </c>
    </row>
    <row r="67" spans="1:34" s="28" customFormat="1" ht="18" customHeight="1">
      <c r="A67" s="43"/>
      <c r="B67" s="40" t="s">
        <v>93</v>
      </c>
      <c r="C67" s="34">
        <v>3</v>
      </c>
      <c r="D67" s="34">
        <v>113264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f t="shared" si="0"/>
        <v>3</v>
      </c>
      <c r="AH67" s="34">
        <f t="shared" si="1"/>
        <v>113264</v>
      </c>
    </row>
    <row r="68" spans="1:34" s="28" customFormat="1" ht="18" customHeight="1">
      <c r="A68" s="43"/>
      <c r="B68" s="40" t="s">
        <v>94</v>
      </c>
      <c r="C68" s="34">
        <v>6</v>
      </c>
      <c r="D68" s="34">
        <v>781242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f t="shared" si="0"/>
        <v>6</v>
      </c>
      <c r="AH68" s="34">
        <f t="shared" si="1"/>
        <v>781242</v>
      </c>
    </row>
    <row r="69" spans="1:34" s="28" customFormat="1" ht="18" customHeight="1">
      <c r="A69" s="43"/>
      <c r="B69" s="40" t="s">
        <v>95</v>
      </c>
      <c r="C69" s="34">
        <v>8</v>
      </c>
      <c r="D69" s="34">
        <v>3097135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1</v>
      </c>
      <c r="L69" s="34">
        <v>383260</v>
      </c>
      <c r="M69" s="34">
        <v>1</v>
      </c>
      <c r="N69" s="34">
        <v>1472933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G69" s="34">
        <f t="shared" si="0"/>
        <v>10</v>
      </c>
      <c r="AH69" s="34">
        <f t="shared" si="1"/>
        <v>4953328</v>
      </c>
    </row>
    <row r="70" spans="1:34" s="28" customFormat="1" ht="18" customHeight="1">
      <c r="A70" s="43"/>
      <c r="B70" s="40" t="s">
        <v>96</v>
      </c>
      <c r="C70" s="34">
        <v>27</v>
      </c>
      <c r="D70" s="34">
        <v>11117356</v>
      </c>
      <c r="E70" s="34">
        <v>3</v>
      </c>
      <c r="F70" s="34">
        <v>5156467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G70" s="34">
        <f t="shared" si="0"/>
        <v>30</v>
      </c>
      <c r="AH70" s="34">
        <f t="shared" si="1"/>
        <v>16273823</v>
      </c>
    </row>
    <row r="71" spans="1:34" s="28" customFormat="1" ht="18" customHeight="1">
      <c r="A71" s="43"/>
      <c r="B71" s="40" t="s">
        <v>97</v>
      </c>
      <c r="C71" s="34">
        <v>1</v>
      </c>
      <c r="D71" s="34">
        <v>79817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f t="shared" ref="AG71:AG97" si="6">C71+E71+G71+I71+K71+M71+O71+Q71+S71+U71+W71+Y71+AA71+AC71+AE71</f>
        <v>1</v>
      </c>
      <c r="AH71" s="34">
        <f t="shared" ref="AH71:AH97" si="7">D71+F71+H71+J71+L71+N71+P71+R71+T71+V71+X71+Z71+AB71+AD71+AF71</f>
        <v>79817</v>
      </c>
    </row>
    <row r="72" spans="1:34" s="28" customFormat="1" ht="18" customHeight="1">
      <c r="A72" s="43"/>
      <c r="B72" s="40" t="s">
        <v>98</v>
      </c>
      <c r="C72" s="34">
        <v>2</v>
      </c>
      <c r="D72" s="34">
        <v>882115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2</v>
      </c>
      <c r="N72" s="34">
        <v>500000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f t="shared" si="6"/>
        <v>4</v>
      </c>
      <c r="AH72" s="34">
        <f t="shared" si="7"/>
        <v>1382115</v>
      </c>
    </row>
    <row r="73" spans="1:34" s="28" customFormat="1" ht="18" customHeight="1">
      <c r="A73" s="43"/>
      <c r="B73" s="40" t="s">
        <v>99</v>
      </c>
      <c r="C73" s="34">
        <v>1</v>
      </c>
      <c r="D73" s="34">
        <v>22791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G73" s="34">
        <f t="shared" si="6"/>
        <v>1</v>
      </c>
      <c r="AH73" s="34">
        <f t="shared" si="7"/>
        <v>22791</v>
      </c>
    </row>
    <row r="74" spans="1:34" s="28" customFormat="1" ht="18" customHeight="1">
      <c r="A74" s="43"/>
      <c r="B74" s="40" t="s">
        <v>100</v>
      </c>
      <c r="C74" s="34">
        <v>1</v>
      </c>
      <c r="D74" s="34">
        <v>1431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G74" s="34">
        <f t="shared" si="6"/>
        <v>1</v>
      </c>
      <c r="AH74" s="34">
        <f t="shared" si="7"/>
        <v>1431</v>
      </c>
    </row>
    <row r="75" spans="1:34" s="28" customFormat="1" ht="18" customHeight="1">
      <c r="A75" s="43"/>
      <c r="B75" s="40" t="s">
        <v>101</v>
      </c>
      <c r="C75" s="34">
        <v>1</v>
      </c>
      <c r="D75" s="34">
        <v>100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2</v>
      </c>
      <c r="N75" s="34">
        <v>1484855</v>
      </c>
      <c r="O75" s="34">
        <v>0</v>
      </c>
      <c r="P75" s="34">
        <v>0</v>
      </c>
      <c r="Q75" s="34">
        <v>0</v>
      </c>
      <c r="R75" s="34">
        <v>0</v>
      </c>
      <c r="S75" s="34">
        <v>2</v>
      </c>
      <c r="T75" s="34">
        <v>786501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f t="shared" si="6"/>
        <v>5</v>
      </c>
      <c r="AH75" s="34">
        <f t="shared" si="7"/>
        <v>2271456</v>
      </c>
    </row>
    <row r="76" spans="1:34" s="28" customFormat="1" ht="18" customHeight="1">
      <c r="A76" s="43"/>
      <c r="B76" s="40" t="s">
        <v>102</v>
      </c>
      <c r="C76" s="34">
        <v>1</v>
      </c>
      <c r="D76" s="34">
        <v>158052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f t="shared" si="6"/>
        <v>1</v>
      </c>
      <c r="AH76" s="34">
        <f t="shared" si="7"/>
        <v>158052</v>
      </c>
    </row>
    <row r="77" spans="1:34" s="28" customFormat="1" ht="18" customHeight="1">
      <c r="A77" s="43"/>
      <c r="B77" s="40" t="s">
        <v>103</v>
      </c>
      <c r="C77" s="34">
        <v>4</v>
      </c>
      <c r="D77" s="34">
        <v>1146030</v>
      </c>
      <c r="E77" s="34">
        <v>1</v>
      </c>
      <c r="F77" s="34">
        <v>95000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f t="shared" si="6"/>
        <v>5</v>
      </c>
      <c r="AH77" s="34">
        <f t="shared" si="7"/>
        <v>1241030</v>
      </c>
    </row>
    <row r="78" spans="1:34" s="28" customFormat="1" ht="18" customHeight="1" thickBot="1">
      <c r="A78" s="44" t="s">
        <v>104</v>
      </c>
      <c r="B78" s="41" t="s">
        <v>45</v>
      </c>
      <c r="C78" s="30">
        <f>SUM(C42:C77)</f>
        <v>212</v>
      </c>
      <c r="D78" s="30">
        <f t="shared" ref="D78:AH78" si="8">SUM(D42:D77)</f>
        <v>65822205</v>
      </c>
      <c r="E78" s="30">
        <f t="shared" si="8"/>
        <v>24</v>
      </c>
      <c r="F78" s="30">
        <f t="shared" si="8"/>
        <v>17207181</v>
      </c>
      <c r="G78" s="30">
        <f t="shared" si="8"/>
        <v>0</v>
      </c>
      <c r="H78" s="30">
        <f t="shared" si="8"/>
        <v>0</v>
      </c>
      <c r="I78" s="30">
        <f t="shared" si="8"/>
        <v>2</v>
      </c>
      <c r="J78" s="30">
        <f t="shared" si="8"/>
        <v>248147</v>
      </c>
      <c r="K78" s="30">
        <f t="shared" si="8"/>
        <v>2</v>
      </c>
      <c r="L78" s="30">
        <f t="shared" si="8"/>
        <v>545983</v>
      </c>
      <c r="M78" s="30">
        <f t="shared" si="8"/>
        <v>9</v>
      </c>
      <c r="N78" s="30">
        <f t="shared" si="8"/>
        <v>3863879</v>
      </c>
      <c r="O78" s="30">
        <f t="shared" si="8"/>
        <v>0</v>
      </c>
      <c r="P78" s="30">
        <f t="shared" si="8"/>
        <v>0</v>
      </c>
      <c r="Q78" s="30">
        <f t="shared" si="8"/>
        <v>0</v>
      </c>
      <c r="R78" s="30">
        <f t="shared" si="8"/>
        <v>0</v>
      </c>
      <c r="S78" s="30">
        <f t="shared" si="8"/>
        <v>3</v>
      </c>
      <c r="T78" s="30">
        <f t="shared" si="8"/>
        <v>826321</v>
      </c>
      <c r="U78" s="30">
        <f t="shared" si="8"/>
        <v>0</v>
      </c>
      <c r="V78" s="30">
        <f t="shared" si="8"/>
        <v>0</v>
      </c>
      <c r="W78" s="30">
        <f t="shared" si="8"/>
        <v>2</v>
      </c>
      <c r="X78" s="30">
        <f t="shared" si="8"/>
        <v>55000</v>
      </c>
      <c r="Y78" s="30">
        <f t="shared" si="8"/>
        <v>0</v>
      </c>
      <c r="Z78" s="30">
        <f t="shared" si="8"/>
        <v>0</v>
      </c>
      <c r="AA78" s="30">
        <f t="shared" si="8"/>
        <v>1</v>
      </c>
      <c r="AB78" s="30">
        <f t="shared" si="8"/>
        <v>2997308</v>
      </c>
      <c r="AC78" s="30">
        <f t="shared" si="8"/>
        <v>0</v>
      </c>
      <c r="AD78" s="30">
        <f t="shared" si="8"/>
        <v>0</v>
      </c>
      <c r="AE78" s="30">
        <f t="shared" si="8"/>
        <v>1</v>
      </c>
      <c r="AF78" s="30">
        <f t="shared" si="8"/>
        <v>750000</v>
      </c>
      <c r="AG78" s="30">
        <f t="shared" si="8"/>
        <v>256</v>
      </c>
      <c r="AH78" s="30">
        <f t="shared" si="8"/>
        <v>92316024</v>
      </c>
    </row>
    <row r="79" spans="1:34" s="28" customFormat="1" ht="18" customHeight="1">
      <c r="A79" s="69" t="s">
        <v>25</v>
      </c>
      <c r="B79" s="45" t="s">
        <v>105</v>
      </c>
      <c r="C79" s="35">
        <v>3</v>
      </c>
      <c r="D79" s="35">
        <v>730472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f t="shared" si="6"/>
        <v>3</v>
      </c>
      <c r="AH79" s="35">
        <f t="shared" si="7"/>
        <v>730472</v>
      </c>
    </row>
    <row r="80" spans="1:34" s="28" customFormat="1" ht="18" customHeight="1">
      <c r="A80" s="69"/>
      <c r="B80" s="40" t="s">
        <v>106</v>
      </c>
      <c r="C80" s="34">
        <v>1</v>
      </c>
      <c r="D80" s="34">
        <v>195000</v>
      </c>
      <c r="E80" s="34">
        <v>2</v>
      </c>
      <c r="F80" s="34">
        <v>216027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G80" s="34">
        <f t="shared" si="6"/>
        <v>3</v>
      </c>
      <c r="AH80" s="34">
        <f t="shared" si="7"/>
        <v>411027</v>
      </c>
    </row>
    <row r="81" spans="1:34" s="28" customFormat="1" ht="18" customHeight="1">
      <c r="A81" s="43"/>
      <c r="B81" s="40" t="s">
        <v>107</v>
      </c>
      <c r="C81" s="34">
        <v>1</v>
      </c>
      <c r="D81" s="34">
        <v>9180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G81" s="34">
        <f t="shared" si="6"/>
        <v>1</v>
      </c>
      <c r="AH81" s="34">
        <f t="shared" si="7"/>
        <v>9180</v>
      </c>
    </row>
    <row r="82" spans="1:34" s="28" customFormat="1" ht="18" customHeight="1" thickBot="1">
      <c r="A82" s="44" t="s">
        <v>108</v>
      </c>
      <c r="B82" s="59" t="s">
        <v>45</v>
      </c>
      <c r="C82" s="30">
        <f>SUM(C79:C81)</f>
        <v>5</v>
      </c>
      <c r="D82" s="30">
        <f t="shared" ref="D82:AH82" si="9">SUM(D79:D81)</f>
        <v>934652</v>
      </c>
      <c r="E82" s="30">
        <f t="shared" si="9"/>
        <v>2</v>
      </c>
      <c r="F82" s="30">
        <f t="shared" si="9"/>
        <v>216027</v>
      </c>
      <c r="G82" s="30">
        <f t="shared" si="9"/>
        <v>0</v>
      </c>
      <c r="H82" s="30">
        <f t="shared" si="9"/>
        <v>0</v>
      </c>
      <c r="I82" s="30">
        <f t="shared" si="9"/>
        <v>0</v>
      </c>
      <c r="J82" s="30">
        <f t="shared" si="9"/>
        <v>0</v>
      </c>
      <c r="K82" s="30">
        <f t="shared" si="9"/>
        <v>0</v>
      </c>
      <c r="L82" s="30">
        <f t="shared" si="9"/>
        <v>0</v>
      </c>
      <c r="M82" s="30">
        <f t="shared" si="9"/>
        <v>0</v>
      </c>
      <c r="N82" s="30">
        <f t="shared" si="9"/>
        <v>0</v>
      </c>
      <c r="O82" s="30">
        <f t="shared" si="9"/>
        <v>0</v>
      </c>
      <c r="P82" s="30">
        <f t="shared" si="9"/>
        <v>0</v>
      </c>
      <c r="Q82" s="30">
        <f t="shared" si="9"/>
        <v>0</v>
      </c>
      <c r="R82" s="30">
        <f t="shared" si="9"/>
        <v>0</v>
      </c>
      <c r="S82" s="30">
        <f t="shared" si="9"/>
        <v>0</v>
      </c>
      <c r="T82" s="30">
        <f t="shared" si="9"/>
        <v>0</v>
      </c>
      <c r="U82" s="30">
        <f t="shared" si="9"/>
        <v>0</v>
      </c>
      <c r="V82" s="30">
        <f t="shared" si="9"/>
        <v>0</v>
      </c>
      <c r="W82" s="30">
        <f t="shared" si="9"/>
        <v>0</v>
      </c>
      <c r="X82" s="30">
        <f t="shared" si="9"/>
        <v>0</v>
      </c>
      <c r="Y82" s="30">
        <f t="shared" si="9"/>
        <v>0</v>
      </c>
      <c r="Z82" s="30">
        <f t="shared" si="9"/>
        <v>0</v>
      </c>
      <c r="AA82" s="30">
        <f t="shared" si="9"/>
        <v>0</v>
      </c>
      <c r="AB82" s="30">
        <f t="shared" si="9"/>
        <v>0</v>
      </c>
      <c r="AC82" s="30">
        <f t="shared" si="9"/>
        <v>0</v>
      </c>
      <c r="AD82" s="30">
        <f t="shared" si="9"/>
        <v>0</v>
      </c>
      <c r="AE82" s="30">
        <f t="shared" si="9"/>
        <v>0</v>
      </c>
      <c r="AF82" s="30">
        <f t="shared" si="9"/>
        <v>0</v>
      </c>
      <c r="AG82" s="30">
        <f t="shared" si="9"/>
        <v>7</v>
      </c>
      <c r="AH82" s="30">
        <f t="shared" si="9"/>
        <v>1150679</v>
      </c>
    </row>
    <row r="83" spans="1:34" s="28" customFormat="1" ht="18" customHeight="1">
      <c r="A83" s="42" t="s">
        <v>26</v>
      </c>
      <c r="B83" s="60" t="s">
        <v>109</v>
      </c>
      <c r="C83" s="35">
        <v>1</v>
      </c>
      <c r="D83" s="35">
        <v>12589</v>
      </c>
      <c r="E83" s="35">
        <v>0</v>
      </c>
      <c r="F83" s="35">
        <v>0</v>
      </c>
      <c r="G83" s="35">
        <v>4</v>
      </c>
      <c r="H83" s="35">
        <v>513216</v>
      </c>
      <c r="I83" s="35">
        <v>8</v>
      </c>
      <c r="J83" s="35">
        <v>2035236</v>
      </c>
      <c r="K83" s="35">
        <v>5</v>
      </c>
      <c r="L83" s="35">
        <v>3364341</v>
      </c>
      <c r="M83" s="35">
        <v>2</v>
      </c>
      <c r="N83" s="35">
        <v>850546</v>
      </c>
      <c r="O83" s="35">
        <v>0</v>
      </c>
      <c r="P83" s="35">
        <v>0</v>
      </c>
      <c r="Q83" s="35">
        <v>0</v>
      </c>
      <c r="R83" s="35">
        <v>0</v>
      </c>
      <c r="S83" s="35">
        <v>12</v>
      </c>
      <c r="T83" s="35">
        <v>3398715</v>
      </c>
      <c r="U83" s="35">
        <v>0</v>
      </c>
      <c r="V83" s="35">
        <v>0</v>
      </c>
      <c r="W83" s="35">
        <v>3</v>
      </c>
      <c r="X83" s="35">
        <v>442843</v>
      </c>
      <c r="Y83" s="35">
        <v>11</v>
      </c>
      <c r="Z83" s="35">
        <v>1961777</v>
      </c>
      <c r="AA83" s="35">
        <v>0</v>
      </c>
      <c r="AB83" s="35">
        <v>0</v>
      </c>
      <c r="AC83" s="35">
        <v>3</v>
      </c>
      <c r="AD83" s="35">
        <v>313187</v>
      </c>
      <c r="AE83" s="35">
        <v>3</v>
      </c>
      <c r="AF83" s="35">
        <v>197800</v>
      </c>
      <c r="AG83" s="35">
        <f t="shared" si="6"/>
        <v>52</v>
      </c>
      <c r="AH83" s="35">
        <f t="shared" si="7"/>
        <v>13090250</v>
      </c>
    </row>
    <row r="84" spans="1:34" s="28" customFormat="1" ht="18" customHeight="1" thickBot="1">
      <c r="A84" s="46" t="s">
        <v>110</v>
      </c>
      <c r="B84" s="59" t="s">
        <v>45</v>
      </c>
      <c r="C84" s="30">
        <f>SUM(C83)</f>
        <v>1</v>
      </c>
      <c r="D84" s="30">
        <f t="shared" ref="D84:AH84" si="10">SUM(D83)</f>
        <v>12589</v>
      </c>
      <c r="E84" s="30">
        <f t="shared" si="10"/>
        <v>0</v>
      </c>
      <c r="F84" s="30">
        <f t="shared" si="10"/>
        <v>0</v>
      </c>
      <c r="G84" s="30">
        <f t="shared" si="10"/>
        <v>4</v>
      </c>
      <c r="H84" s="30">
        <f t="shared" si="10"/>
        <v>513216</v>
      </c>
      <c r="I84" s="30">
        <f t="shared" si="10"/>
        <v>8</v>
      </c>
      <c r="J84" s="30">
        <f t="shared" si="10"/>
        <v>2035236</v>
      </c>
      <c r="K84" s="30">
        <f t="shared" si="10"/>
        <v>5</v>
      </c>
      <c r="L84" s="30">
        <f t="shared" si="10"/>
        <v>3364341</v>
      </c>
      <c r="M84" s="30">
        <f t="shared" si="10"/>
        <v>2</v>
      </c>
      <c r="N84" s="30">
        <f t="shared" si="10"/>
        <v>850546</v>
      </c>
      <c r="O84" s="30">
        <f t="shared" si="10"/>
        <v>0</v>
      </c>
      <c r="P84" s="30">
        <f t="shared" si="10"/>
        <v>0</v>
      </c>
      <c r="Q84" s="30">
        <f t="shared" si="10"/>
        <v>0</v>
      </c>
      <c r="R84" s="30">
        <f t="shared" si="10"/>
        <v>0</v>
      </c>
      <c r="S84" s="30">
        <f t="shared" si="10"/>
        <v>12</v>
      </c>
      <c r="T84" s="30">
        <f t="shared" si="10"/>
        <v>3398715</v>
      </c>
      <c r="U84" s="30">
        <f t="shared" si="10"/>
        <v>0</v>
      </c>
      <c r="V84" s="30">
        <f t="shared" si="10"/>
        <v>0</v>
      </c>
      <c r="W84" s="30">
        <f t="shared" si="10"/>
        <v>3</v>
      </c>
      <c r="X84" s="30">
        <f t="shared" si="10"/>
        <v>442843</v>
      </c>
      <c r="Y84" s="30">
        <f t="shared" si="10"/>
        <v>11</v>
      </c>
      <c r="Z84" s="30">
        <f t="shared" si="10"/>
        <v>1961777</v>
      </c>
      <c r="AA84" s="30">
        <f t="shared" si="10"/>
        <v>0</v>
      </c>
      <c r="AB84" s="30">
        <f t="shared" si="10"/>
        <v>0</v>
      </c>
      <c r="AC84" s="30">
        <f t="shared" si="10"/>
        <v>3</v>
      </c>
      <c r="AD84" s="30">
        <f t="shared" si="10"/>
        <v>313187</v>
      </c>
      <c r="AE84" s="30">
        <f t="shared" si="10"/>
        <v>3</v>
      </c>
      <c r="AF84" s="30">
        <f t="shared" si="10"/>
        <v>197800</v>
      </c>
      <c r="AG84" s="30">
        <f t="shared" si="10"/>
        <v>52</v>
      </c>
      <c r="AH84" s="30">
        <f t="shared" si="10"/>
        <v>13090250</v>
      </c>
    </row>
    <row r="85" spans="1:34" s="28" customFormat="1" ht="18" customHeight="1">
      <c r="A85" s="43" t="s">
        <v>27</v>
      </c>
      <c r="B85" s="45" t="s">
        <v>111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f t="shared" si="6"/>
        <v>0</v>
      </c>
      <c r="AH85" s="35">
        <f t="shared" si="7"/>
        <v>0</v>
      </c>
    </row>
    <row r="86" spans="1:34" s="28" customFormat="1" ht="18" customHeight="1" thickBot="1">
      <c r="A86" s="44" t="s">
        <v>112</v>
      </c>
      <c r="B86" s="41" t="s">
        <v>45</v>
      </c>
      <c r="C86" s="30">
        <f>SUM(C85)</f>
        <v>0</v>
      </c>
      <c r="D86" s="30">
        <f t="shared" ref="D86" si="11">SUM(D85)</f>
        <v>0</v>
      </c>
      <c r="E86" s="30">
        <f t="shared" ref="E86" si="12">SUM(E85)</f>
        <v>0</v>
      </c>
      <c r="F86" s="30">
        <f t="shared" ref="F86" si="13">SUM(F85)</f>
        <v>0</v>
      </c>
      <c r="G86" s="30">
        <f t="shared" ref="G86" si="14">SUM(G85)</f>
        <v>0</v>
      </c>
      <c r="H86" s="30">
        <f t="shared" ref="H86" si="15">SUM(H85)</f>
        <v>0</v>
      </c>
      <c r="I86" s="30">
        <f t="shared" ref="I86" si="16">SUM(I85)</f>
        <v>0</v>
      </c>
      <c r="J86" s="30">
        <f t="shared" ref="J86" si="17">SUM(J85)</f>
        <v>0</v>
      </c>
      <c r="K86" s="30">
        <f t="shared" ref="K86" si="18">SUM(K85)</f>
        <v>0</v>
      </c>
      <c r="L86" s="30">
        <f t="shared" ref="L86" si="19">SUM(L85)</f>
        <v>0</v>
      </c>
      <c r="M86" s="30">
        <f t="shared" ref="M86" si="20">SUM(M85)</f>
        <v>0</v>
      </c>
      <c r="N86" s="30">
        <f t="shared" ref="N86" si="21">SUM(N85)</f>
        <v>0</v>
      </c>
      <c r="O86" s="30">
        <f t="shared" ref="O86" si="22">SUM(O85)</f>
        <v>0</v>
      </c>
      <c r="P86" s="30">
        <f t="shared" ref="P86" si="23">SUM(P85)</f>
        <v>0</v>
      </c>
      <c r="Q86" s="30">
        <f t="shared" ref="Q86" si="24">SUM(Q85)</f>
        <v>0</v>
      </c>
      <c r="R86" s="30">
        <f t="shared" ref="R86" si="25">SUM(R85)</f>
        <v>0</v>
      </c>
      <c r="S86" s="30">
        <f t="shared" ref="S86" si="26">SUM(S85)</f>
        <v>0</v>
      </c>
      <c r="T86" s="30">
        <f t="shared" ref="T86" si="27">SUM(T85)</f>
        <v>0</v>
      </c>
      <c r="U86" s="30">
        <f t="shared" ref="U86" si="28">SUM(U85)</f>
        <v>0</v>
      </c>
      <c r="V86" s="30">
        <f t="shared" ref="V86" si="29">SUM(V85)</f>
        <v>0</v>
      </c>
      <c r="W86" s="30">
        <f t="shared" ref="W86" si="30">SUM(W85)</f>
        <v>0</v>
      </c>
      <c r="X86" s="30">
        <f t="shared" ref="X86" si="31">SUM(X85)</f>
        <v>0</v>
      </c>
      <c r="Y86" s="30">
        <f t="shared" ref="Y86" si="32">SUM(Y85)</f>
        <v>0</v>
      </c>
      <c r="Z86" s="30">
        <f t="shared" ref="Z86" si="33">SUM(Z85)</f>
        <v>0</v>
      </c>
      <c r="AA86" s="30">
        <f t="shared" ref="AA86" si="34">SUM(AA85)</f>
        <v>0</v>
      </c>
      <c r="AB86" s="30">
        <f t="shared" ref="AB86" si="35">SUM(AB85)</f>
        <v>0</v>
      </c>
      <c r="AC86" s="30">
        <f t="shared" ref="AC86" si="36">SUM(AC85)</f>
        <v>0</v>
      </c>
      <c r="AD86" s="30">
        <f t="shared" ref="AD86" si="37">SUM(AD85)</f>
        <v>0</v>
      </c>
      <c r="AE86" s="30">
        <f t="shared" ref="AE86" si="38">SUM(AE85)</f>
        <v>0</v>
      </c>
      <c r="AF86" s="30">
        <f t="shared" ref="AF86" si="39">SUM(AF85)</f>
        <v>0</v>
      </c>
      <c r="AG86" s="30">
        <f t="shared" ref="AG86" si="40">SUM(AG85)</f>
        <v>0</v>
      </c>
      <c r="AH86" s="30">
        <f t="shared" ref="AH86" si="41">SUM(AH85)</f>
        <v>0</v>
      </c>
    </row>
    <row r="87" spans="1:34" s="28" customFormat="1" ht="18" customHeight="1">
      <c r="A87" s="70" t="s">
        <v>28</v>
      </c>
      <c r="B87" s="45" t="s">
        <v>113</v>
      </c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1</v>
      </c>
      <c r="L87" s="35">
        <v>3913757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f t="shared" si="6"/>
        <v>1</v>
      </c>
      <c r="AH87" s="35">
        <f t="shared" si="7"/>
        <v>3913757</v>
      </c>
    </row>
    <row r="88" spans="1:34" s="28" customFormat="1" ht="18" customHeight="1">
      <c r="A88" s="70"/>
      <c r="B88" s="40" t="s">
        <v>114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1</v>
      </c>
      <c r="L88" s="34">
        <v>95388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f t="shared" si="6"/>
        <v>1</v>
      </c>
      <c r="AH88" s="34">
        <f t="shared" si="7"/>
        <v>95388</v>
      </c>
    </row>
    <row r="89" spans="1:34" s="28" customFormat="1" ht="18" customHeight="1">
      <c r="A89" s="70"/>
      <c r="B89" s="40" t="s">
        <v>115</v>
      </c>
      <c r="C89" s="34">
        <v>1</v>
      </c>
      <c r="D89" s="34">
        <v>3999996</v>
      </c>
      <c r="E89" s="34">
        <v>0</v>
      </c>
      <c r="F89" s="34">
        <v>0</v>
      </c>
      <c r="G89" s="34">
        <v>1</v>
      </c>
      <c r="H89" s="34">
        <v>4651080</v>
      </c>
      <c r="I89" s="34">
        <v>1</v>
      </c>
      <c r="J89" s="34">
        <v>129731</v>
      </c>
      <c r="K89" s="34">
        <v>1</v>
      </c>
      <c r="L89" s="34">
        <v>195385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G89" s="34">
        <f t="shared" si="6"/>
        <v>4</v>
      </c>
      <c r="AH89" s="34">
        <f t="shared" si="7"/>
        <v>8976192</v>
      </c>
    </row>
    <row r="90" spans="1:34" s="28" customFormat="1" ht="18" customHeight="1" thickBot="1">
      <c r="A90" s="44" t="s">
        <v>116</v>
      </c>
      <c r="B90" s="41" t="s">
        <v>45</v>
      </c>
      <c r="C90" s="30">
        <f>SUM(C87:C89)</f>
        <v>1</v>
      </c>
      <c r="D90" s="30">
        <f t="shared" ref="D90:AH90" si="42">SUM(D87:D89)</f>
        <v>3999996</v>
      </c>
      <c r="E90" s="30">
        <f t="shared" si="42"/>
        <v>0</v>
      </c>
      <c r="F90" s="30">
        <f t="shared" si="42"/>
        <v>0</v>
      </c>
      <c r="G90" s="30">
        <f t="shared" si="42"/>
        <v>1</v>
      </c>
      <c r="H90" s="30">
        <f t="shared" si="42"/>
        <v>4651080</v>
      </c>
      <c r="I90" s="30">
        <f t="shared" si="42"/>
        <v>1</v>
      </c>
      <c r="J90" s="30">
        <f t="shared" si="42"/>
        <v>129731</v>
      </c>
      <c r="K90" s="30">
        <f t="shared" si="42"/>
        <v>3</v>
      </c>
      <c r="L90" s="30">
        <f t="shared" si="42"/>
        <v>4204530</v>
      </c>
      <c r="M90" s="30">
        <f t="shared" si="42"/>
        <v>0</v>
      </c>
      <c r="N90" s="30">
        <f t="shared" si="42"/>
        <v>0</v>
      </c>
      <c r="O90" s="30">
        <f t="shared" si="42"/>
        <v>0</v>
      </c>
      <c r="P90" s="30">
        <f t="shared" si="42"/>
        <v>0</v>
      </c>
      <c r="Q90" s="30">
        <f t="shared" si="42"/>
        <v>0</v>
      </c>
      <c r="R90" s="30">
        <f t="shared" si="42"/>
        <v>0</v>
      </c>
      <c r="S90" s="30">
        <f t="shared" si="42"/>
        <v>0</v>
      </c>
      <c r="T90" s="30">
        <f t="shared" si="42"/>
        <v>0</v>
      </c>
      <c r="U90" s="30">
        <f t="shared" si="42"/>
        <v>0</v>
      </c>
      <c r="V90" s="30">
        <f t="shared" si="42"/>
        <v>0</v>
      </c>
      <c r="W90" s="30">
        <f t="shared" si="42"/>
        <v>0</v>
      </c>
      <c r="X90" s="30">
        <f t="shared" si="42"/>
        <v>0</v>
      </c>
      <c r="Y90" s="30">
        <f t="shared" si="42"/>
        <v>0</v>
      </c>
      <c r="Z90" s="30">
        <f t="shared" si="42"/>
        <v>0</v>
      </c>
      <c r="AA90" s="30">
        <f t="shared" si="42"/>
        <v>0</v>
      </c>
      <c r="AB90" s="30">
        <f t="shared" si="42"/>
        <v>0</v>
      </c>
      <c r="AC90" s="30">
        <f t="shared" si="42"/>
        <v>0</v>
      </c>
      <c r="AD90" s="30">
        <f t="shared" si="42"/>
        <v>0</v>
      </c>
      <c r="AE90" s="30">
        <f t="shared" si="42"/>
        <v>0</v>
      </c>
      <c r="AF90" s="30">
        <f t="shared" si="42"/>
        <v>0</v>
      </c>
      <c r="AG90" s="30">
        <f t="shared" si="42"/>
        <v>6</v>
      </c>
      <c r="AH90" s="30">
        <f t="shared" si="42"/>
        <v>12985337</v>
      </c>
    </row>
    <row r="91" spans="1:34" s="28" customFormat="1" ht="18" customHeight="1">
      <c r="A91" s="43" t="s">
        <v>16</v>
      </c>
      <c r="B91" s="45" t="s">
        <v>117</v>
      </c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1</v>
      </c>
      <c r="AF91" s="35">
        <v>150000</v>
      </c>
      <c r="AG91" s="35">
        <f t="shared" si="6"/>
        <v>1</v>
      </c>
      <c r="AH91" s="35">
        <f t="shared" si="7"/>
        <v>150000</v>
      </c>
    </row>
    <row r="92" spans="1:34" s="28" customFormat="1" ht="18" customHeight="1">
      <c r="A92" s="43"/>
      <c r="B92" s="40" t="s">
        <v>118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1</v>
      </c>
      <c r="L92" s="34">
        <v>377833</v>
      </c>
      <c r="M92" s="34">
        <v>0</v>
      </c>
      <c r="N92" s="34">
        <v>0</v>
      </c>
      <c r="O92" s="34">
        <v>1</v>
      </c>
      <c r="P92" s="34">
        <v>204003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f t="shared" si="6"/>
        <v>2</v>
      </c>
      <c r="AH92" s="34">
        <f t="shared" si="7"/>
        <v>581836</v>
      </c>
    </row>
    <row r="93" spans="1:34" s="28" customFormat="1" ht="18" customHeight="1">
      <c r="A93" s="43"/>
      <c r="B93" s="40" t="s">
        <v>119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1</v>
      </c>
      <c r="Z93" s="34">
        <v>2667900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f t="shared" si="6"/>
        <v>1</v>
      </c>
      <c r="AH93" s="34">
        <f t="shared" si="7"/>
        <v>2667900</v>
      </c>
    </row>
    <row r="94" spans="1:34" s="28" customFormat="1" ht="18" customHeight="1">
      <c r="A94" s="43"/>
      <c r="B94" s="40" t="s">
        <v>120</v>
      </c>
      <c r="C94" s="34">
        <v>0</v>
      </c>
      <c r="D94" s="34">
        <v>0</v>
      </c>
      <c r="E94" s="34">
        <v>1</v>
      </c>
      <c r="F94" s="34">
        <v>20000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f t="shared" si="6"/>
        <v>1</v>
      </c>
      <c r="AH94" s="34">
        <f t="shared" si="7"/>
        <v>20000</v>
      </c>
    </row>
    <row r="95" spans="1:34" s="28" customFormat="1" ht="18" customHeight="1">
      <c r="A95" s="43"/>
      <c r="B95" s="40" t="s">
        <v>121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1</v>
      </c>
      <c r="AF95" s="34">
        <v>459698</v>
      </c>
      <c r="AG95" s="34">
        <f t="shared" si="6"/>
        <v>1</v>
      </c>
      <c r="AH95" s="34">
        <f t="shared" si="7"/>
        <v>459698</v>
      </c>
    </row>
    <row r="96" spans="1:34" s="28" customFormat="1" ht="18" customHeight="1">
      <c r="A96" s="43"/>
      <c r="B96" s="40" t="s">
        <v>122</v>
      </c>
      <c r="C96" s="34">
        <v>0</v>
      </c>
      <c r="D96" s="34">
        <v>0</v>
      </c>
      <c r="E96" s="34">
        <v>1</v>
      </c>
      <c r="F96" s="34">
        <v>943976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G96" s="34">
        <f t="shared" si="6"/>
        <v>1</v>
      </c>
      <c r="AH96" s="34">
        <f t="shared" si="7"/>
        <v>943976</v>
      </c>
    </row>
    <row r="97" spans="1:34" s="28" customFormat="1" ht="18" customHeight="1">
      <c r="A97" s="43"/>
      <c r="B97" s="40" t="s">
        <v>123</v>
      </c>
      <c r="C97" s="34">
        <v>0</v>
      </c>
      <c r="D97" s="34">
        <v>0</v>
      </c>
      <c r="E97" s="34">
        <v>1</v>
      </c>
      <c r="F97" s="34">
        <v>4336980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f t="shared" si="6"/>
        <v>1</v>
      </c>
      <c r="AH97" s="34">
        <f t="shared" si="7"/>
        <v>4336980</v>
      </c>
    </row>
    <row r="98" spans="1:34" s="28" customFormat="1" ht="18" customHeight="1" thickBot="1">
      <c r="A98" s="44" t="s">
        <v>16</v>
      </c>
      <c r="B98" s="41" t="s">
        <v>45</v>
      </c>
      <c r="C98" s="30">
        <f>SUM(C91:C97)</f>
        <v>0</v>
      </c>
      <c r="D98" s="30">
        <f t="shared" ref="D98:AH98" si="43">SUM(D91:D97)</f>
        <v>0</v>
      </c>
      <c r="E98" s="30">
        <f t="shared" si="43"/>
        <v>3</v>
      </c>
      <c r="F98" s="30">
        <f t="shared" si="43"/>
        <v>5300956</v>
      </c>
      <c r="G98" s="30">
        <f t="shared" si="43"/>
        <v>0</v>
      </c>
      <c r="H98" s="30">
        <f t="shared" si="43"/>
        <v>0</v>
      </c>
      <c r="I98" s="30">
        <f t="shared" si="43"/>
        <v>0</v>
      </c>
      <c r="J98" s="30">
        <f t="shared" si="43"/>
        <v>0</v>
      </c>
      <c r="K98" s="30">
        <f t="shared" si="43"/>
        <v>1</v>
      </c>
      <c r="L98" s="30">
        <f t="shared" si="43"/>
        <v>377833</v>
      </c>
      <c r="M98" s="30">
        <f t="shared" si="43"/>
        <v>0</v>
      </c>
      <c r="N98" s="30">
        <f t="shared" si="43"/>
        <v>0</v>
      </c>
      <c r="O98" s="30">
        <f t="shared" si="43"/>
        <v>1</v>
      </c>
      <c r="P98" s="30">
        <f t="shared" si="43"/>
        <v>204003</v>
      </c>
      <c r="Q98" s="30">
        <f t="shared" si="43"/>
        <v>0</v>
      </c>
      <c r="R98" s="30">
        <f t="shared" si="43"/>
        <v>0</v>
      </c>
      <c r="S98" s="30">
        <f t="shared" si="43"/>
        <v>0</v>
      </c>
      <c r="T98" s="30">
        <f t="shared" si="43"/>
        <v>0</v>
      </c>
      <c r="U98" s="30">
        <f t="shared" si="43"/>
        <v>0</v>
      </c>
      <c r="V98" s="30">
        <f t="shared" si="43"/>
        <v>0</v>
      </c>
      <c r="W98" s="30">
        <f t="shared" si="43"/>
        <v>0</v>
      </c>
      <c r="X98" s="30">
        <f t="shared" si="43"/>
        <v>0</v>
      </c>
      <c r="Y98" s="30">
        <f t="shared" si="43"/>
        <v>1</v>
      </c>
      <c r="Z98" s="30">
        <f t="shared" si="43"/>
        <v>2667900</v>
      </c>
      <c r="AA98" s="30">
        <f t="shared" si="43"/>
        <v>0</v>
      </c>
      <c r="AB98" s="30">
        <f t="shared" si="43"/>
        <v>0</v>
      </c>
      <c r="AC98" s="30">
        <f t="shared" si="43"/>
        <v>0</v>
      </c>
      <c r="AD98" s="30">
        <f t="shared" si="43"/>
        <v>0</v>
      </c>
      <c r="AE98" s="30">
        <f t="shared" si="43"/>
        <v>2</v>
      </c>
      <c r="AF98" s="30">
        <f t="shared" si="43"/>
        <v>609698</v>
      </c>
      <c r="AG98" s="30">
        <f t="shared" si="43"/>
        <v>8</v>
      </c>
      <c r="AH98" s="30">
        <f t="shared" si="43"/>
        <v>9160390</v>
      </c>
    </row>
    <row r="99" spans="1:34" s="28" customFormat="1" ht="18" customHeight="1" thickBot="1">
      <c r="B99" s="29"/>
      <c r="C99" s="56"/>
      <c r="D99" s="56"/>
      <c r="E99" s="56"/>
      <c r="F99" s="57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</row>
    <row r="100" spans="1:34" s="28" customFormat="1" ht="18" customHeight="1" thickBot="1">
      <c r="A100" s="36" t="s">
        <v>17</v>
      </c>
      <c r="B100" s="37"/>
      <c r="C100" s="38">
        <f t="shared" ref="C100:AH100" si="44">C19+C26+C31+C41+C78+C82+C84+C86+C90+C98</f>
        <v>228</v>
      </c>
      <c r="D100" s="38">
        <f t="shared" si="44"/>
        <v>71603392</v>
      </c>
      <c r="E100" s="38">
        <f t="shared" si="44"/>
        <v>41</v>
      </c>
      <c r="F100" s="38">
        <f t="shared" si="44"/>
        <v>29225738</v>
      </c>
      <c r="G100" s="38">
        <f t="shared" si="44"/>
        <v>54</v>
      </c>
      <c r="H100" s="38">
        <f t="shared" si="44"/>
        <v>27980467</v>
      </c>
      <c r="I100" s="38">
        <f t="shared" si="44"/>
        <v>36</v>
      </c>
      <c r="J100" s="38">
        <f t="shared" si="44"/>
        <v>10595514</v>
      </c>
      <c r="K100" s="38">
        <f t="shared" si="44"/>
        <v>39</v>
      </c>
      <c r="L100" s="38">
        <f t="shared" si="44"/>
        <v>16355716</v>
      </c>
      <c r="M100" s="38">
        <f t="shared" si="44"/>
        <v>22</v>
      </c>
      <c r="N100" s="38">
        <f t="shared" si="44"/>
        <v>14760381</v>
      </c>
      <c r="O100" s="38">
        <f t="shared" si="44"/>
        <v>9</v>
      </c>
      <c r="P100" s="38">
        <f t="shared" si="44"/>
        <v>1499056</v>
      </c>
      <c r="Q100" s="38">
        <f t="shared" si="44"/>
        <v>14</v>
      </c>
      <c r="R100" s="38">
        <f t="shared" si="44"/>
        <v>822670</v>
      </c>
      <c r="S100" s="38">
        <f t="shared" si="44"/>
        <v>20</v>
      </c>
      <c r="T100" s="38">
        <f t="shared" si="44"/>
        <v>5848163</v>
      </c>
      <c r="U100" s="38">
        <f t="shared" si="44"/>
        <v>13</v>
      </c>
      <c r="V100" s="38">
        <f t="shared" si="44"/>
        <v>1172354</v>
      </c>
      <c r="W100" s="38">
        <f t="shared" si="44"/>
        <v>9</v>
      </c>
      <c r="X100" s="38">
        <f t="shared" si="44"/>
        <v>2467843</v>
      </c>
      <c r="Y100" s="38">
        <f t="shared" si="44"/>
        <v>27</v>
      </c>
      <c r="Z100" s="38">
        <f t="shared" si="44"/>
        <v>9376899</v>
      </c>
      <c r="AA100" s="38">
        <f t="shared" si="44"/>
        <v>1</v>
      </c>
      <c r="AB100" s="38">
        <f t="shared" si="44"/>
        <v>2997308</v>
      </c>
      <c r="AC100" s="38">
        <f t="shared" si="44"/>
        <v>10</v>
      </c>
      <c r="AD100" s="38">
        <f t="shared" si="44"/>
        <v>1143247</v>
      </c>
      <c r="AE100" s="38">
        <f t="shared" si="44"/>
        <v>11</v>
      </c>
      <c r="AF100" s="38">
        <f t="shared" si="44"/>
        <v>6573066</v>
      </c>
      <c r="AG100" s="38">
        <f t="shared" si="44"/>
        <v>534</v>
      </c>
      <c r="AH100" s="39">
        <f t="shared" si="44"/>
        <v>202421814</v>
      </c>
    </row>
  </sheetData>
  <mergeCells count="24">
    <mergeCell ref="C2:Q2"/>
    <mergeCell ref="A27:A28"/>
    <mergeCell ref="A32:A33"/>
    <mergeCell ref="A87:A89"/>
    <mergeCell ref="E4:F4"/>
    <mergeCell ref="C4:D4"/>
    <mergeCell ref="G4:H4"/>
    <mergeCell ref="A4:A5"/>
    <mergeCell ref="B4:B5"/>
    <mergeCell ref="I4:J4"/>
    <mergeCell ref="M4:N4"/>
    <mergeCell ref="A6:A7"/>
    <mergeCell ref="A79:A80"/>
    <mergeCell ref="AG4:AH4"/>
    <mergeCell ref="K4:L4"/>
    <mergeCell ref="O4:P4"/>
    <mergeCell ref="Q4:R4"/>
    <mergeCell ref="S4:T4"/>
    <mergeCell ref="U4:V4"/>
    <mergeCell ref="W4:X4"/>
    <mergeCell ref="AE4:AF4"/>
    <mergeCell ref="Y4:Z4"/>
    <mergeCell ref="AA4:AB4"/>
    <mergeCell ref="AC4:AD4"/>
  </mergeCells>
  <phoneticPr fontId="0" type="noConversion"/>
  <pageMargins left="0.25" right="0" top="0.5" bottom="0.5" header="0" footer="0.25"/>
  <pageSetup scale="33" fitToHeight="2" orientation="landscape" r:id="rId1"/>
  <headerFooter alignWithMargins="0">
    <oddFooter>Page &amp;P of &amp;N</oddFooter>
  </headerFooter>
  <rowBreaks count="1" manualBreakCount="1">
    <brk id="78" max="3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870498-27F1-4076-8AD8-2BE70C54100E}"/>
</file>

<file path=customXml/itemProps2.xml><?xml version="1.0" encoding="utf-8"?>
<ds:datastoreItem xmlns:ds="http://schemas.openxmlformats.org/officeDocument/2006/customXml" ds:itemID="{324137E9-8B11-48A1-9922-C221B5E1B443}"/>
</file>

<file path=customXml/itemProps3.xml><?xml version="1.0" encoding="utf-8"?>
<ds:datastoreItem xmlns:ds="http://schemas.openxmlformats.org/officeDocument/2006/customXml" ds:itemID="{077912DE-E0C2-413D-B195-CC875653BE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UVM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Ioulia Khitrykh</dc:creator>
  <cp:keywords/>
  <dc:description/>
  <cp:lastModifiedBy>Joshua Defibaugh</cp:lastModifiedBy>
  <cp:revision/>
  <dcterms:created xsi:type="dcterms:W3CDTF">2003-07-30T18:18:18Z</dcterms:created>
  <dcterms:modified xsi:type="dcterms:W3CDTF">2024-12-16T19:19:53Z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  <property fmtid="{D5CDD505-2E9C-101B-9397-08002B2CF9AE}" pid="3" name="MediaServiceImageTags">
    <vt:lpwstr/>
  </property>
</Properties>
</file>