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20 draft\"/>
    </mc:Choice>
  </mc:AlternateContent>
  <bookViews>
    <workbookView xWindow="720" yWindow="570" windowWidth="10875" windowHeight="5385"/>
  </bookViews>
  <sheets>
    <sheet name="Summary" sheetId="7" r:id="rId1"/>
    <sheet name="By Unit" sheetId="6" r:id="rId2"/>
  </sheets>
  <definedNames>
    <definedName name="_xlnm.Print_Area" localSheetId="1">'By Unit'!$A$1:$AB$94</definedName>
    <definedName name="_xlnm.Print_Area" localSheetId="0">Summary!$A$1:$AA$20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AA16" i="7" l="1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B93" i="6"/>
  <c r="AB35" i="6"/>
  <c r="AA35" i="6"/>
  <c r="AB12" i="6"/>
  <c r="AA12" i="6"/>
  <c r="AB11" i="6"/>
  <c r="AA11" i="6"/>
  <c r="AA90" i="6"/>
  <c r="AB90" i="6"/>
  <c r="AA84" i="6"/>
  <c r="AB84" i="6"/>
  <c r="AA74" i="6"/>
  <c r="AB74" i="6"/>
  <c r="AA27" i="6" l="1"/>
  <c r="AB27" i="6"/>
  <c r="AB89" i="6"/>
  <c r="AA89" i="6"/>
  <c r="AB88" i="6"/>
  <c r="AA88" i="6"/>
  <c r="AB87" i="6"/>
  <c r="AA87" i="6"/>
  <c r="AB86" i="6"/>
  <c r="AA86" i="6"/>
  <c r="AB83" i="6"/>
  <c r="AA83" i="6"/>
  <c r="AB81" i="6"/>
  <c r="AB79" i="6"/>
  <c r="AA79" i="6"/>
  <c r="AB73" i="6"/>
  <c r="AA73" i="6"/>
  <c r="AB72" i="6"/>
  <c r="AA72" i="6"/>
  <c r="AB71" i="6"/>
  <c r="AA71" i="6"/>
  <c r="AB70" i="6"/>
  <c r="AA70" i="6"/>
  <c r="AB69" i="6"/>
  <c r="AA69" i="6"/>
  <c r="AB68" i="6"/>
  <c r="AA68" i="6"/>
  <c r="AB67" i="6"/>
  <c r="AA67" i="6"/>
  <c r="AB66" i="6"/>
  <c r="AA66" i="6"/>
  <c r="AB65" i="6"/>
  <c r="AA65" i="6"/>
  <c r="AB64" i="6"/>
  <c r="AA64" i="6"/>
  <c r="AB63" i="6"/>
  <c r="AA63" i="6"/>
  <c r="AB62" i="6"/>
  <c r="AA62" i="6"/>
  <c r="AB61" i="6"/>
  <c r="AA61" i="6"/>
  <c r="AB60" i="6"/>
  <c r="AA60" i="6"/>
  <c r="AB59" i="6"/>
  <c r="AA59" i="6"/>
  <c r="AB58" i="6"/>
  <c r="AA58" i="6"/>
  <c r="AB57" i="6"/>
  <c r="AA57" i="6"/>
  <c r="AB56" i="6"/>
  <c r="AA56" i="6"/>
  <c r="AB55" i="6"/>
  <c r="AA55" i="6"/>
  <c r="AB54" i="6"/>
  <c r="AA54" i="6"/>
  <c r="AB53" i="6"/>
  <c r="AA53" i="6"/>
  <c r="AB52" i="6"/>
  <c r="AA52" i="6"/>
  <c r="AB51" i="6"/>
  <c r="AA51" i="6"/>
  <c r="AB50" i="6"/>
  <c r="AA50" i="6"/>
  <c r="AB49" i="6"/>
  <c r="AA49" i="6"/>
  <c r="AB48" i="6"/>
  <c r="AA48" i="6"/>
  <c r="AB47" i="6"/>
  <c r="AA47" i="6"/>
  <c r="AB46" i="6"/>
  <c r="AA46" i="6"/>
  <c r="AB45" i="6"/>
  <c r="AA45" i="6"/>
  <c r="AB44" i="6"/>
  <c r="AA44" i="6"/>
  <c r="AB43" i="6"/>
  <c r="AA43" i="6"/>
  <c r="AB42" i="6"/>
  <c r="AA42" i="6"/>
  <c r="AB40" i="6"/>
  <c r="AA40" i="6"/>
  <c r="AB39" i="6"/>
  <c r="AA39" i="6"/>
  <c r="AB38" i="6"/>
  <c r="AA38" i="6"/>
  <c r="AB37" i="6"/>
  <c r="AA37" i="6"/>
  <c r="AB36" i="6"/>
  <c r="AA36" i="6"/>
  <c r="AB34" i="6"/>
  <c r="AA34" i="6"/>
  <c r="AB33" i="6"/>
  <c r="AA33" i="6"/>
  <c r="AB32" i="6"/>
  <c r="AA32" i="6"/>
  <c r="AB30" i="6"/>
  <c r="AA30" i="6"/>
  <c r="AB29" i="6"/>
  <c r="AA29" i="6"/>
  <c r="AB26" i="6"/>
  <c r="AA26" i="6"/>
  <c r="AB25" i="6"/>
  <c r="AA25" i="6"/>
  <c r="AB24" i="6"/>
  <c r="AA24" i="6"/>
  <c r="AB23" i="6"/>
  <c r="AA23" i="6"/>
  <c r="AB22" i="6"/>
  <c r="AA22" i="6"/>
  <c r="AB21" i="6"/>
  <c r="AA21" i="6"/>
  <c r="AB19" i="6"/>
  <c r="AA19" i="6"/>
  <c r="AB18" i="6"/>
  <c r="AA18" i="6"/>
  <c r="AB17" i="6"/>
  <c r="AA17" i="6"/>
  <c r="AB16" i="6"/>
  <c r="AA16" i="6"/>
  <c r="AB15" i="6"/>
  <c r="AA15" i="6"/>
  <c r="AB14" i="6"/>
  <c r="AA14" i="6"/>
  <c r="AB13" i="6"/>
  <c r="AA13" i="6"/>
  <c r="AB10" i="6"/>
  <c r="AA10" i="6"/>
  <c r="AB9" i="6"/>
  <c r="AA9" i="6"/>
  <c r="AB8" i="6"/>
  <c r="AA8" i="6"/>
  <c r="AB7" i="6"/>
  <c r="AA7" i="6"/>
  <c r="AB6" i="6"/>
  <c r="AA6" i="6"/>
  <c r="Z91" i="6"/>
  <c r="Y91" i="6"/>
  <c r="Z85" i="6"/>
  <c r="Y85" i="6"/>
  <c r="Z82" i="6"/>
  <c r="Y82" i="6"/>
  <c r="Z80" i="6"/>
  <c r="Y80" i="6"/>
  <c r="Z78" i="6"/>
  <c r="Y78" i="6"/>
  <c r="Z75" i="6"/>
  <c r="Y75" i="6"/>
  <c r="Z41" i="6"/>
  <c r="Y41" i="6"/>
  <c r="Z31" i="6"/>
  <c r="Y31" i="6"/>
  <c r="Z28" i="6"/>
  <c r="Y28" i="6"/>
  <c r="Z20" i="6"/>
  <c r="Y20" i="6"/>
  <c r="X91" i="6"/>
  <c r="W91" i="6"/>
  <c r="X85" i="6"/>
  <c r="W85" i="6"/>
  <c r="X82" i="6"/>
  <c r="W82" i="6"/>
  <c r="X80" i="6"/>
  <c r="W80" i="6"/>
  <c r="X78" i="6"/>
  <c r="W78" i="6"/>
  <c r="X75" i="6"/>
  <c r="W75" i="6"/>
  <c r="X41" i="6"/>
  <c r="W41" i="6"/>
  <c r="X31" i="6"/>
  <c r="W31" i="6"/>
  <c r="X28" i="6"/>
  <c r="W28" i="6"/>
  <c r="X20" i="6"/>
  <c r="W20" i="6"/>
  <c r="V91" i="6"/>
  <c r="U91" i="6"/>
  <c r="V85" i="6"/>
  <c r="U85" i="6"/>
  <c r="V82" i="6"/>
  <c r="U82" i="6"/>
  <c r="V80" i="6"/>
  <c r="U80" i="6"/>
  <c r="V78" i="6"/>
  <c r="U78" i="6"/>
  <c r="V75" i="6"/>
  <c r="U75" i="6"/>
  <c r="V41" i="6"/>
  <c r="U41" i="6"/>
  <c r="V31" i="6"/>
  <c r="U31" i="6"/>
  <c r="V28" i="6"/>
  <c r="U28" i="6"/>
  <c r="V20" i="6"/>
  <c r="U20" i="6"/>
  <c r="T91" i="6"/>
  <c r="S91" i="6"/>
  <c r="T85" i="6"/>
  <c r="S85" i="6"/>
  <c r="T82" i="6"/>
  <c r="S82" i="6"/>
  <c r="T80" i="6"/>
  <c r="S80" i="6"/>
  <c r="T78" i="6"/>
  <c r="S78" i="6"/>
  <c r="T75" i="6"/>
  <c r="S75" i="6"/>
  <c r="T41" i="6"/>
  <c r="S41" i="6"/>
  <c r="T31" i="6"/>
  <c r="S31" i="6"/>
  <c r="T28" i="6"/>
  <c r="S28" i="6"/>
  <c r="T20" i="6"/>
  <c r="S20" i="6"/>
  <c r="R91" i="6"/>
  <c r="Q91" i="6"/>
  <c r="R85" i="6"/>
  <c r="Q85" i="6"/>
  <c r="R82" i="6"/>
  <c r="Q82" i="6"/>
  <c r="R80" i="6"/>
  <c r="Q80" i="6"/>
  <c r="R78" i="6"/>
  <c r="Q78" i="6"/>
  <c r="R75" i="6"/>
  <c r="Q75" i="6"/>
  <c r="R41" i="6"/>
  <c r="Q41" i="6"/>
  <c r="R31" i="6"/>
  <c r="Q31" i="6"/>
  <c r="R28" i="6"/>
  <c r="Q28" i="6"/>
  <c r="R20" i="6"/>
  <c r="Q20" i="6"/>
  <c r="P91" i="6"/>
  <c r="O91" i="6"/>
  <c r="P85" i="6"/>
  <c r="O85" i="6"/>
  <c r="P82" i="6"/>
  <c r="O82" i="6"/>
  <c r="P80" i="6"/>
  <c r="O80" i="6"/>
  <c r="P78" i="6"/>
  <c r="O78" i="6"/>
  <c r="P75" i="6"/>
  <c r="O75" i="6"/>
  <c r="P41" i="6"/>
  <c r="O41" i="6"/>
  <c r="P31" i="6"/>
  <c r="O31" i="6"/>
  <c r="P28" i="6"/>
  <c r="O28" i="6"/>
  <c r="P20" i="6"/>
  <c r="O20" i="6"/>
  <c r="P93" i="6" l="1"/>
  <c r="R93" i="6"/>
  <c r="T93" i="6"/>
  <c r="Z93" i="6"/>
  <c r="X93" i="6"/>
  <c r="V93" i="6"/>
  <c r="O93" i="6"/>
  <c r="Q93" i="6"/>
  <c r="S93" i="6"/>
  <c r="U93" i="6"/>
  <c r="W93" i="6"/>
  <c r="Y93" i="6"/>
  <c r="D75" i="6"/>
  <c r="E75" i="6"/>
  <c r="F75" i="6"/>
  <c r="G75" i="6"/>
  <c r="H75" i="6"/>
  <c r="I75" i="6"/>
  <c r="J75" i="6"/>
  <c r="K75" i="6"/>
  <c r="L75" i="6"/>
  <c r="M75" i="6"/>
  <c r="N75" i="6"/>
  <c r="C75" i="6"/>
  <c r="D31" i="6"/>
  <c r="E31" i="6"/>
  <c r="F31" i="6"/>
  <c r="G31" i="6"/>
  <c r="H31" i="6"/>
  <c r="I31" i="6"/>
  <c r="J31" i="6"/>
  <c r="K31" i="6"/>
  <c r="L31" i="6"/>
  <c r="M31" i="6"/>
  <c r="N31" i="6"/>
  <c r="C31" i="6"/>
  <c r="N91" i="6"/>
  <c r="M91" i="6"/>
  <c r="L91" i="6"/>
  <c r="K91" i="6"/>
  <c r="J91" i="6"/>
  <c r="I91" i="6"/>
  <c r="H91" i="6"/>
  <c r="G91" i="6"/>
  <c r="F91" i="6"/>
  <c r="E91" i="6"/>
  <c r="D91" i="6"/>
  <c r="C91" i="6"/>
  <c r="N85" i="6"/>
  <c r="M85" i="6"/>
  <c r="L85" i="6"/>
  <c r="K85" i="6"/>
  <c r="J85" i="6"/>
  <c r="I85" i="6"/>
  <c r="H85" i="6"/>
  <c r="G85" i="6"/>
  <c r="F85" i="6"/>
  <c r="E85" i="6"/>
  <c r="D85" i="6"/>
  <c r="C85" i="6"/>
  <c r="N80" i="6"/>
  <c r="M80" i="6"/>
  <c r="L80" i="6"/>
  <c r="K80" i="6"/>
  <c r="J80" i="6"/>
  <c r="I80" i="6"/>
  <c r="H80" i="6"/>
  <c r="G80" i="6"/>
  <c r="F80" i="6"/>
  <c r="E80" i="6"/>
  <c r="D80" i="6"/>
  <c r="C80" i="6"/>
  <c r="N78" i="6"/>
  <c r="M78" i="6"/>
  <c r="L78" i="6"/>
  <c r="K78" i="6"/>
  <c r="J78" i="6"/>
  <c r="I78" i="6"/>
  <c r="H78" i="6"/>
  <c r="G78" i="6"/>
  <c r="F78" i="6"/>
  <c r="E78" i="6"/>
  <c r="D78" i="6"/>
  <c r="C78" i="6"/>
  <c r="D41" i="6"/>
  <c r="E41" i="6"/>
  <c r="F41" i="6"/>
  <c r="G41" i="6"/>
  <c r="H41" i="6"/>
  <c r="I41" i="6"/>
  <c r="J41" i="6"/>
  <c r="K41" i="6"/>
  <c r="L41" i="6"/>
  <c r="M41" i="6"/>
  <c r="N41" i="6"/>
  <c r="C41" i="6"/>
  <c r="N28" i="6"/>
  <c r="M28" i="6"/>
  <c r="L28" i="6"/>
  <c r="K28" i="6"/>
  <c r="J28" i="6"/>
  <c r="I28" i="6"/>
  <c r="H28" i="6"/>
  <c r="G28" i="6"/>
  <c r="F28" i="6"/>
  <c r="E28" i="6"/>
  <c r="D28" i="6"/>
  <c r="C28" i="6"/>
  <c r="N20" i="6"/>
  <c r="M20" i="6"/>
  <c r="L20" i="6"/>
  <c r="K20" i="6"/>
  <c r="J20" i="6"/>
  <c r="I20" i="6"/>
  <c r="H20" i="6"/>
  <c r="G20" i="6"/>
  <c r="F20" i="6"/>
  <c r="E20" i="6"/>
  <c r="D20" i="6"/>
  <c r="C20" i="6"/>
  <c r="AB20" i="6" l="1"/>
  <c r="AB78" i="6"/>
  <c r="AB80" i="6"/>
  <c r="AB85" i="6"/>
  <c r="AB91" i="6"/>
  <c r="AB41" i="6"/>
  <c r="AB31" i="6"/>
  <c r="AB75" i="6"/>
  <c r="AA20" i="6"/>
  <c r="AA41" i="6"/>
  <c r="AA78" i="6"/>
  <c r="AA80" i="6"/>
  <c r="AA85" i="6"/>
  <c r="AA91" i="6"/>
  <c r="AA31" i="6"/>
  <c r="AA75" i="6"/>
  <c r="AB28" i="6"/>
  <c r="AA28" i="6"/>
  <c r="N82" i="6"/>
  <c r="N93" i="6" s="1"/>
  <c r="M82" i="6"/>
  <c r="M93" i="6" s="1"/>
  <c r="L82" i="6"/>
  <c r="L93" i="6" s="1"/>
  <c r="K82" i="6"/>
  <c r="K93" i="6" s="1"/>
  <c r="J82" i="6"/>
  <c r="J93" i="6" s="1"/>
  <c r="I82" i="6"/>
  <c r="I93" i="6" s="1"/>
  <c r="H82" i="6"/>
  <c r="H93" i="6" s="1"/>
  <c r="G82" i="6"/>
  <c r="G93" i="6" s="1"/>
  <c r="F82" i="6"/>
  <c r="F93" i="6" s="1"/>
  <c r="E82" i="6"/>
  <c r="E93" i="6" s="1"/>
  <c r="D82" i="6"/>
  <c r="D93" i="6" s="1"/>
  <c r="AB82" i="6" l="1"/>
  <c r="C82" i="6" l="1"/>
  <c r="C93" i="6" l="1"/>
  <c r="AA82" i="6"/>
  <c r="AA93" i="6" s="1"/>
</calcChain>
</file>

<file path=xl/sharedStrings.xml><?xml version="1.0" encoding="utf-8"?>
<sst xmlns="http://schemas.openxmlformats.org/spreadsheetml/2006/main" count="202" uniqueCount="115">
  <si>
    <t>Total</t>
  </si>
  <si>
    <t>Biology</t>
  </si>
  <si>
    <t>Chemistry</t>
  </si>
  <si>
    <t>Geology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</si>
  <si>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</si>
  <si>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</si>
  <si>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</si>
  <si>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</si>
  <si>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</si>
  <si>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</si>
  <si>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</si>
  <si>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</si>
  <si>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</si>
  <si>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</si>
  <si>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</si>
  <si>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</si>
  <si>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</si>
  <si>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</si>
  <si>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</si>
  <si>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</si>
  <si>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</si>
  <si>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</si>
  <si>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</si>
  <si>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</si>
  <si>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</si>
  <si>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</si>
  <si>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School of Engineering</t>
  </si>
  <si>
    <t>CESS</t>
  </si>
  <si>
    <t>CNHS</t>
  </si>
  <si>
    <t>OTHER</t>
  </si>
  <si>
    <t>RSENR</t>
  </si>
  <si>
    <t>Graduate College</t>
  </si>
  <si>
    <t>Totals</t>
  </si>
  <si>
    <t>Transportation Research Center</t>
  </si>
  <si>
    <t>Surgery</t>
  </si>
  <si>
    <t>Neurological Sciences</t>
  </si>
  <si>
    <t>Nursing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</si>
  <si>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</si>
  <si>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</si>
  <si>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</si>
  <si>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</si>
  <si>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</si>
  <si>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LARNER COLLEGE OF MEDICINE</t>
  </si>
  <si>
    <t>LCOM</t>
  </si>
  <si>
    <t>Academic Success Prg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</si>
  <si>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</si>
  <si>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</si>
  <si>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</si>
  <si>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</si>
  <si>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</si>
  <si>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Migrant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</si>
  <si>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</si>
  <si>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</si>
  <si>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</si>
  <si>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</si>
  <si>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</si>
  <si>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</si>
  <si>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Ctr on Disability &amp; Community</t>
  </si>
  <si>
    <t>CEM Dean's Ofc</t>
  </si>
  <si>
    <t>Elec &amp; Biomed Engineering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</si>
  <si>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</si>
  <si>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</si>
  <si>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</si>
  <si>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</si>
  <si>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</si>
  <si>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</si>
  <si>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</si>
  <si>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</si>
  <si>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</si>
  <si>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</si>
  <si>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</si>
  <si>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</si>
  <si>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</si>
  <si>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</si>
  <si>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Molecular Physlgy &amp; Biophysics</t>
  </si>
  <si>
    <t>Obstetrics Gynecology&amp;Reprod</t>
  </si>
  <si>
    <t>Ofc of Health Promo Research</t>
  </si>
  <si>
    <t>PathLabMed - Anatomic</t>
  </si>
  <si>
    <t>Pathology&amp;Laboratory Medicine</t>
  </si>
  <si>
    <t>Peds-Neonatology</t>
  </si>
  <si>
    <t>Peds-Pulmonary</t>
  </si>
  <si>
    <t>Surg-Emergency Med</t>
  </si>
  <si>
    <t>Surg-Trauma</t>
  </si>
  <si>
    <t>Biomedical and Health Sci</t>
  </si>
  <si>
    <t>GROSSMAN SCHOOL OF BUSINESS</t>
  </si>
  <si>
    <t>Grossman School of Business</t>
  </si>
  <si>
    <t>VT Advanced Computing Core</t>
  </si>
  <si>
    <t>OFFICE OF VICE PRESIDENT FOR RESEARCH</t>
  </si>
  <si>
    <t>Rubenstein Sch Env &amp; Nat Res</t>
  </si>
  <si>
    <t>GSM</t>
  </si>
  <si>
    <t>OVPR</t>
  </si>
  <si>
    <t>NSF</t>
  </si>
  <si>
    <t>DOD</t>
  </si>
  <si>
    <t>DOT</t>
  </si>
  <si>
    <t>DOI</t>
  </si>
  <si>
    <t>NASA</t>
  </si>
  <si>
    <t>DHHS - NIH</t>
  </si>
  <si>
    <t>DHHS - OTHER</t>
  </si>
  <si>
    <t>USDA - NIFA</t>
  </si>
  <si>
    <t>USDA - OTHER</t>
  </si>
  <si>
    <t>* OTHER FEDERAL AGENCY includes: DHS, EPA, DOJ, IMLS, NEH, PC, USAID, VA</t>
  </si>
  <si>
    <t>ED</t>
  </si>
  <si>
    <t>ENERGY</t>
  </si>
  <si>
    <t>Center for Rural Studies</t>
  </si>
  <si>
    <t>Ext - EFNEP</t>
  </si>
  <si>
    <t>Geography</t>
  </si>
  <si>
    <t>Interdisciplinary Research Grp</t>
  </si>
  <si>
    <t>ObGyn-Maternal Fetal</t>
  </si>
  <si>
    <t>Surg-Urology</t>
  </si>
  <si>
    <t>Center for Health &amp; Wellbeing</t>
  </si>
  <si>
    <t>Controllers Office</t>
  </si>
  <si>
    <t>Student Financial Svcs Admin</t>
  </si>
  <si>
    <t>Vermont Biomedical Research Network</t>
  </si>
  <si>
    <t xml:space="preserve">FY20 Sponsored Project Activity Report - Awards Received by Originating Federal Sponsor by College/Unit and Department                                                           </t>
  </si>
  <si>
    <t xml:space="preserve">FY20 Sponsored Project Activity Report - Awards Received by Originating Federal Sponsor by College/Unit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</si>
</sst>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77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8" xfId="3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0" fontId="4" fillId="0" borderId="7" xfId="3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5" fillId="0" borderId="3" xfId="3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9" xfId="1" applyNumberFormat="1" applyFont="1" applyFill="1" applyBorder="1" applyAlignment="1">
      <alignment vertical="center"/>
    </xf>
    <xf numFmtId="3" fontId="5" fillId="0" borderId="2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right" vertical="center"/>
    </xf>
    <xf numFmtId="3" fontId="2" fillId="0" borderId="20" xfId="1" applyNumberFormat="1" applyFont="1" applyFill="1" applyBorder="1" applyAlignment="1">
      <alignment horizontal="right" vertical="center"/>
    </xf>
    <xf numFmtId="0" fontId="4" fillId="0" borderId="21" xfId="3" applyFont="1" applyFill="1" applyBorder="1" applyAlignment="1">
      <alignment vertical="center"/>
    </xf>
    <xf numFmtId="3" fontId="4" fillId="0" borderId="22" xfId="4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left" vertical="center" wrapText="1"/>
    </xf>
    <xf numFmtId="3" fontId="2" fillId="2" borderId="24" xfId="0" applyNumberFormat="1" applyFont="1" applyFill="1" applyBorder="1" applyAlignment="1">
      <alignment vertical="center" wrapText="1"/>
    </xf>
    <xf numFmtId="3" fontId="2" fillId="2" borderId="25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 wrapText="1"/>
    </xf>
    <xf numFmtId="3" fontId="9" fillId="0" borderId="1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left" vertical="center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</cellXfs>
  <cellStyles count="6">
    <cellStyle name="Comma" xfId="1" builtinId="3"/>
    <cellStyle name="Currency" xfId="2" builtinId="4"/>
    <cellStyle name="Normal" xfId="0" builtinId="0"/>
    <cellStyle name="Normal_By Unit" xfId="5"/>
    <cellStyle name="Normal_Sheet1" xfId="3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3510485</xdr:colOff>
      <xdr:row>2</xdr:row>
      <xdr:rowOff>124881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279923</xdr:colOff>
      <xdr:row>0</xdr:row>
      <xdr:rowOff>220131</xdr:rowOff>
    </xdr:from>
    <xdr:to>
      <xdr:col>0</xdr:col>
      <xdr:colOff>3336732</xdr:colOff>
      <xdr:row>2</xdr:row>
      <xdr:rowOff>110332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23" y="220131"/>
          <a:ext cx="3056809" cy="56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56.140625" style="2" customWidth="1"/>
    <col min="2" max="2" width="11.7109375" style="7" customWidth="1"/>
    <col min="3" max="3" width="11.7109375" style="8" customWidth="1"/>
    <col min="4" max="4" width="11.7109375" style="7" customWidth="1"/>
    <col min="5" max="5" width="11.7109375" style="8" customWidth="1"/>
    <col min="6" max="6" width="11.7109375" style="7" customWidth="1"/>
    <col min="7" max="7" width="11.7109375" style="9" customWidth="1"/>
    <col min="8" max="8" width="11.7109375" style="1" customWidth="1"/>
    <col min="9" max="9" width="11.7109375" style="5" customWidth="1"/>
    <col min="10" max="10" width="11.7109375" style="6" customWidth="1"/>
    <col min="11" max="11" width="11.7109375" style="5" customWidth="1"/>
    <col min="12" max="12" width="11.7109375" style="7" customWidth="1"/>
    <col min="13" max="13" width="11.7109375" style="8" customWidth="1"/>
    <col min="14" max="27" width="11.7109375" style="2" customWidth="1"/>
    <col min="28" max="32" width="12.7109375" style="2" customWidth="1"/>
    <col min="33" max="16384" width="19.42578125" style="2"/>
  </cols>
  <sheetData>
    <row r="1" spans="1:27" ht="24" customHeight="1" x14ac:dyDescent="0.2"/>
    <row r="2" spans="1:27" ht="24" customHeight="1" x14ac:dyDescent="0.2">
      <c r="B2" s="13" t="s">
        <v>114</v>
      </c>
    </row>
    <row r="3" spans="1:27" s="3" customFormat="1" ht="24" customHeight="1" thickBot="1" x14ac:dyDescent="0.25">
      <c r="A3" s="12"/>
      <c r="C3" s="14"/>
      <c r="D3" s="4"/>
      <c r="E3" s="15"/>
      <c r="F3" s="15"/>
      <c r="G3" s="15"/>
      <c r="H3" s="15"/>
      <c r="I3" s="15"/>
      <c r="J3" s="16"/>
      <c r="K3" s="16"/>
      <c r="L3" s="17"/>
      <c r="M3" s="16"/>
    </row>
    <row r="4" spans="1:27" s="10" customFormat="1" ht="20.100000000000001" customHeight="1" x14ac:dyDescent="0.2">
      <c r="A4" s="67" t="s">
        <v>22</v>
      </c>
      <c r="B4" s="64" t="s">
        <v>96</v>
      </c>
      <c r="C4" s="65"/>
      <c r="D4" s="64" t="s">
        <v>97</v>
      </c>
      <c r="E4" s="65"/>
      <c r="F4" s="64" t="s">
        <v>98</v>
      </c>
      <c r="G4" s="65"/>
      <c r="H4" s="64" t="s">
        <v>99</v>
      </c>
      <c r="I4" s="65"/>
      <c r="J4" s="64" t="s">
        <v>91</v>
      </c>
      <c r="K4" s="65"/>
      <c r="L4" s="64" t="s">
        <v>92</v>
      </c>
      <c r="M4" s="65"/>
      <c r="N4" s="64" t="s">
        <v>101</v>
      </c>
      <c r="O4" s="65"/>
      <c r="P4" s="64" t="s">
        <v>93</v>
      </c>
      <c r="Q4" s="65"/>
      <c r="R4" s="64" t="s">
        <v>94</v>
      </c>
      <c r="S4" s="65"/>
      <c r="T4" s="64" t="s">
        <v>102</v>
      </c>
      <c r="U4" s="65"/>
      <c r="V4" s="64" t="s">
        <v>95</v>
      </c>
      <c r="W4" s="65"/>
      <c r="X4" s="64" t="s">
        <v>29</v>
      </c>
      <c r="Y4" s="65"/>
      <c r="Z4" s="64" t="s">
        <v>0</v>
      </c>
      <c r="AA4" s="66"/>
    </row>
    <row r="5" spans="1:27" s="11" customFormat="1" ht="24.95" customHeight="1" x14ac:dyDescent="0.2">
      <c r="A5" s="68"/>
      <c r="B5" s="18" t="s">
        <v>10</v>
      </c>
      <c r="C5" s="18" t="s">
        <v>11</v>
      </c>
      <c r="D5" s="18" t="s">
        <v>10</v>
      </c>
      <c r="E5" s="18" t="s">
        <v>11</v>
      </c>
      <c r="F5" s="18" t="s">
        <v>10</v>
      </c>
      <c r="G5" s="18" t="s">
        <v>11</v>
      </c>
      <c r="H5" s="18" t="s">
        <v>10</v>
      </c>
      <c r="I5" s="18" t="s">
        <v>11</v>
      </c>
      <c r="J5" s="18" t="s">
        <v>10</v>
      </c>
      <c r="K5" s="18" t="s">
        <v>11</v>
      </c>
      <c r="L5" s="18" t="s">
        <v>10</v>
      </c>
      <c r="M5" s="18" t="s">
        <v>11</v>
      </c>
      <c r="N5" s="18" t="s">
        <v>10</v>
      </c>
      <c r="O5" s="18" t="s">
        <v>11</v>
      </c>
      <c r="P5" s="18" t="s">
        <v>10</v>
      </c>
      <c r="Q5" s="18" t="s">
        <v>11</v>
      </c>
      <c r="R5" s="18" t="s">
        <v>10</v>
      </c>
      <c r="S5" s="18" t="s">
        <v>11</v>
      </c>
      <c r="T5" s="18" t="s">
        <v>10</v>
      </c>
      <c r="U5" s="18" t="s">
        <v>11</v>
      </c>
      <c r="V5" s="18" t="s">
        <v>10</v>
      </c>
      <c r="W5" s="18" t="s">
        <v>11</v>
      </c>
      <c r="X5" s="18" t="s">
        <v>10</v>
      </c>
      <c r="Y5" s="18" t="s">
        <v>11</v>
      </c>
      <c r="Z5" s="18" t="s">
        <v>10</v>
      </c>
      <c r="AA5" s="19" t="s">
        <v>11</v>
      </c>
    </row>
    <row r="6" spans="1:27" s="24" customFormat="1" ht="18" customHeight="1" x14ac:dyDescent="0.2">
      <c r="A6" s="54" t="s">
        <v>46</v>
      </c>
      <c r="B6" s="20">
        <v>1</v>
      </c>
      <c r="C6" s="20">
        <v>8460.9</v>
      </c>
      <c r="D6" s="20">
        <v>2</v>
      </c>
      <c r="E6" s="20">
        <v>106131</v>
      </c>
      <c r="F6" s="20">
        <v>43</v>
      </c>
      <c r="G6" s="20">
        <v>17064521.649999999</v>
      </c>
      <c r="H6" s="20">
        <v>25</v>
      </c>
      <c r="I6" s="20">
        <v>5212635</v>
      </c>
      <c r="J6" s="20">
        <v>5</v>
      </c>
      <c r="K6" s="20">
        <v>565433</v>
      </c>
      <c r="L6" s="20">
        <v>0</v>
      </c>
      <c r="M6" s="20">
        <v>0</v>
      </c>
      <c r="N6" s="20">
        <v>2</v>
      </c>
      <c r="O6" s="20">
        <v>523482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8</v>
      </c>
      <c r="Y6" s="20">
        <v>528337.28</v>
      </c>
      <c r="Z6" s="20">
        <v>86</v>
      </c>
      <c r="AA6" s="55">
        <v>24009000.829999998</v>
      </c>
    </row>
    <row r="7" spans="1:27" s="24" customFormat="1" ht="18" customHeight="1" x14ac:dyDescent="0.2">
      <c r="A7" s="54" t="s">
        <v>16</v>
      </c>
      <c r="B7" s="20">
        <v>15</v>
      </c>
      <c r="C7" s="20">
        <v>2689978.8</v>
      </c>
      <c r="D7" s="20">
        <v>0</v>
      </c>
      <c r="E7" s="20">
        <v>0</v>
      </c>
      <c r="F7" s="20">
        <v>0</v>
      </c>
      <c r="G7" s="20">
        <v>0</v>
      </c>
      <c r="H7" s="20">
        <v>1</v>
      </c>
      <c r="I7" s="20">
        <v>23724</v>
      </c>
      <c r="J7" s="20">
        <v>17</v>
      </c>
      <c r="K7" s="20">
        <v>3794742.8</v>
      </c>
      <c r="L7" s="20">
        <v>3</v>
      </c>
      <c r="M7" s="20">
        <v>85517.759999999995</v>
      </c>
      <c r="N7" s="20">
        <v>0</v>
      </c>
      <c r="O7" s="20">
        <v>0</v>
      </c>
      <c r="P7" s="20">
        <v>2</v>
      </c>
      <c r="Q7" s="20">
        <v>14279</v>
      </c>
      <c r="R7" s="20">
        <v>2</v>
      </c>
      <c r="S7" s="20">
        <v>40847</v>
      </c>
      <c r="T7" s="20">
        <v>0</v>
      </c>
      <c r="U7" s="20">
        <v>0</v>
      </c>
      <c r="V7" s="20">
        <v>0</v>
      </c>
      <c r="W7" s="20">
        <v>0</v>
      </c>
      <c r="X7" s="20">
        <v>5</v>
      </c>
      <c r="Y7" s="20">
        <v>151149</v>
      </c>
      <c r="Z7" s="20">
        <v>45</v>
      </c>
      <c r="AA7" s="55">
        <v>6800238.3599999994</v>
      </c>
    </row>
    <row r="8" spans="1:27" s="24" customFormat="1" ht="18" customHeight="1" x14ac:dyDescent="0.2">
      <c r="A8" s="54" t="s">
        <v>17</v>
      </c>
      <c r="B8" s="20">
        <v>0</v>
      </c>
      <c r="C8" s="20">
        <v>0</v>
      </c>
      <c r="D8" s="20">
        <v>3</v>
      </c>
      <c r="E8" s="20">
        <v>344242</v>
      </c>
      <c r="F8" s="20">
        <v>0</v>
      </c>
      <c r="G8" s="20">
        <v>0</v>
      </c>
      <c r="H8" s="20">
        <v>0</v>
      </c>
      <c r="I8" s="20">
        <v>0</v>
      </c>
      <c r="J8" s="20">
        <v>1</v>
      </c>
      <c r="K8" s="20">
        <v>713300</v>
      </c>
      <c r="L8" s="20">
        <v>0</v>
      </c>
      <c r="M8" s="20">
        <v>0</v>
      </c>
      <c r="N8" s="20">
        <v>4</v>
      </c>
      <c r="O8" s="20">
        <v>521194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8</v>
      </c>
      <c r="AA8" s="55">
        <v>1578736</v>
      </c>
    </row>
    <row r="9" spans="1:27" s="24" customFormat="1" ht="18" customHeight="1" x14ac:dyDescent="0.2">
      <c r="A9" s="54" t="s">
        <v>19</v>
      </c>
      <c r="B9" s="20">
        <v>2</v>
      </c>
      <c r="C9" s="20">
        <v>576687.6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7</v>
      </c>
      <c r="K9" s="20">
        <v>1171339.32</v>
      </c>
      <c r="L9" s="20">
        <v>14</v>
      </c>
      <c r="M9" s="20">
        <v>1536100.32</v>
      </c>
      <c r="N9" s="20">
        <v>0</v>
      </c>
      <c r="O9" s="20">
        <v>0</v>
      </c>
      <c r="P9" s="20">
        <v>8</v>
      </c>
      <c r="Q9" s="20">
        <v>1150808.3599999999</v>
      </c>
      <c r="R9" s="20">
        <v>4</v>
      </c>
      <c r="S9" s="20">
        <v>603604</v>
      </c>
      <c r="T9" s="20">
        <v>7</v>
      </c>
      <c r="U9" s="20">
        <v>2566733.9500000002</v>
      </c>
      <c r="V9" s="20">
        <v>6</v>
      </c>
      <c r="W9" s="20">
        <v>1870485.68</v>
      </c>
      <c r="X9" s="20">
        <v>2</v>
      </c>
      <c r="Y9" s="20">
        <v>129271</v>
      </c>
      <c r="Z9" s="20">
        <v>50</v>
      </c>
      <c r="AA9" s="55">
        <v>9605030.2300000004</v>
      </c>
    </row>
    <row r="10" spans="1:27" s="24" customFormat="1" ht="18" customHeight="1" x14ac:dyDescent="0.2">
      <c r="A10" s="54" t="s">
        <v>42</v>
      </c>
      <c r="B10" s="20">
        <v>207</v>
      </c>
      <c r="C10" s="20">
        <v>74102048.140000001</v>
      </c>
      <c r="D10" s="20">
        <v>24</v>
      </c>
      <c r="E10" s="20">
        <v>19396932.670000002</v>
      </c>
      <c r="F10" s="20">
        <v>0</v>
      </c>
      <c r="G10" s="20">
        <v>0</v>
      </c>
      <c r="H10" s="20">
        <v>1</v>
      </c>
      <c r="I10" s="20">
        <v>19989</v>
      </c>
      <c r="J10" s="20">
        <v>0</v>
      </c>
      <c r="K10" s="20">
        <v>0</v>
      </c>
      <c r="L10" s="20">
        <v>7</v>
      </c>
      <c r="M10" s="20">
        <v>883724.84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1</v>
      </c>
      <c r="W10" s="20">
        <v>100002</v>
      </c>
      <c r="X10" s="20">
        <v>2</v>
      </c>
      <c r="Y10" s="20">
        <v>2093783</v>
      </c>
      <c r="Z10" s="20">
        <v>242</v>
      </c>
      <c r="AA10" s="55">
        <v>96596479.650000006</v>
      </c>
    </row>
    <row r="11" spans="1:27" s="24" customFormat="1" ht="18" customHeight="1" x14ac:dyDescent="0.2">
      <c r="A11" s="54" t="s">
        <v>18</v>
      </c>
      <c r="B11" s="20">
        <v>7</v>
      </c>
      <c r="C11" s="20">
        <v>1006445.8</v>
      </c>
      <c r="D11" s="20">
        <v>2</v>
      </c>
      <c r="E11" s="20">
        <v>50000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3</v>
      </c>
      <c r="Y11" s="20">
        <v>247562</v>
      </c>
      <c r="Z11" s="20">
        <v>12</v>
      </c>
      <c r="AA11" s="55">
        <v>1304007.8</v>
      </c>
    </row>
    <row r="12" spans="1:27" s="24" customFormat="1" ht="18" customHeight="1" x14ac:dyDescent="0.2">
      <c r="A12" s="54" t="s">
        <v>45</v>
      </c>
      <c r="B12" s="20">
        <v>0</v>
      </c>
      <c r="C12" s="20">
        <v>0</v>
      </c>
      <c r="D12" s="20">
        <v>0</v>
      </c>
      <c r="E12" s="20">
        <v>0</v>
      </c>
      <c r="F12" s="20">
        <v>3</v>
      </c>
      <c r="G12" s="20">
        <v>757328.1</v>
      </c>
      <c r="H12" s="20">
        <v>10</v>
      </c>
      <c r="I12" s="20">
        <v>2590114</v>
      </c>
      <c r="J12" s="20">
        <v>5</v>
      </c>
      <c r="K12" s="20">
        <v>1758064</v>
      </c>
      <c r="L12" s="20">
        <v>0</v>
      </c>
      <c r="M12" s="20">
        <v>0</v>
      </c>
      <c r="N12" s="20">
        <v>0</v>
      </c>
      <c r="O12" s="20">
        <v>0</v>
      </c>
      <c r="P12" s="20">
        <v>2</v>
      </c>
      <c r="Q12" s="20">
        <v>323256</v>
      </c>
      <c r="R12" s="20">
        <v>12</v>
      </c>
      <c r="S12" s="20">
        <v>1513439.27</v>
      </c>
      <c r="T12" s="20">
        <v>0</v>
      </c>
      <c r="U12" s="20">
        <v>0</v>
      </c>
      <c r="V12" s="20">
        <v>3</v>
      </c>
      <c r="W12" s="20">
        <v>96551.760000000009</v>
      </c>
      <c r="X12" s="20">
        <v>2</v>
      </c>
      <c r="Y12" s="20">
        <v>62475</v>
      </c>
      <c r="Z12" s="20">
        <v>37</v>
      </c>
      <c r="AA12" s="55">
        <v>7101228.129999999</v>
      </c>
    </row>
    <row r="13" spans="1:27" s="24" customFormat="1" ht="18" customHeight="1" x14ac:dyDescent="0.2">
      <c r="A13" s="54" t="s">
        <v>84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55">
        <v>0</v>
      </c>
    </row>
    <row r="14" spans="1:27" s="24" customFormat="1" ht="18" customHeight="1" x14ac:dyDescent="0.2">
      <c r="A14" s="54" t="s">
        <v>87</v>
      </c>
      <c r="B14" s="20">
        <v>2</v>
      </c>
      <c r="C14" s="20">
        <v>7579884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1</v>
      </c>
      <c r="K14" s="20">
        <v>34376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3</v>
      </c>
      <c r="AA14" s="55">
        <v>7614260</v>
      </c>
    </row>
    <row r="15" spans="1:27" s="24" customFormat="1" ht="18" customHeight="1" x14ac:dyDescent="0.2">
      <c r="A15" s="54" t="s">
        <v>29</v>
      </c>
      <c r="B15" s="20">
        <v>0</v>
      </c>
      <c r="C15" s="20">
        <v>0</v>
      </c>
      <c r="D15" s="20">
        <v>1</v>
      </c>
      <c r="E15" s="20">
        <v>255611</v>
      </c>
      <c r="F15" s="20">
        <v>0</v>
      </c>
      <c r="G15" s="20">
        <v>0</v>
      </c>
      <c r="H15" s="20">
        <v>0</v>
      </c>
      <c r="I15" s="20">
        <v>0</v>
      </c>
      <c r="J15" s="20">
        <v>1</v>
      </c>
      <c r="K15" s="20">
        <v>184000</v>
      </c>
      <c r="L15" s="20">
        <v>0</v>
      </c>
      <c r="M15" s="20">
        <v>0</v>
      </c>
      <c r="N15" s="20">
        <v>4</v>
      </c>
      <c r="O15" s="20">
        <v>7714771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6</v>
      </c>
      <c r="AA15" s="55">
        <v>8154382</v>
      </c>
    </row>
    <row r="16" spans="1:27" s="10" customFormat="1" ht="18" customHeight="1" thickBot="1" x14ac:dyDescent="0.25">
      <c r="A16" s="56" t="s">
        <v>0</v>
      </c>
      <c r="B16" s="57">
        <f>SUM(B6:B15)</f>
        <v>234</v>
      </c>
      <c r="C16" s="57">
        <f t="shared" ref="C16:AA16" si="0">SUM(C6:C15)</f>
        <v>85963505.239999995</v>
      </c>
      <c r="D16" s="57">
        <f t="shared" si="0"/>
        <v>32</v>
      </c>
      <c r="E16" s="57">
        <f t="shared" si="0"/>
        <v>20152916.670000002</v>
      </c>
      <c r="F16" s="57">
        <f t="shared" si="0"/>
        <v>46</v>
      </c>
      <c r="G16" s="57">
        <f t="shared" si="0"/>
        <v>17821849.75</v>
      </c>
      <c r="H16" s="57">
        <f t="shared" si="0"/>
        <v>37</v>
      </c>
      <c r="I16" s="57">
        <f t="shared" si="0"/>
        <v>7846462</v>
      </c>
      <c r="J16" s="57">
        <f t="shared" si="0"/>
        <v>37</v>
      </c>
      <c r="K16" s="57">
        <f t="shared" si="0"/>
        <v>8221255.1200000001</v>
      </c>
      <c r="L16" s="57">
        <f t="shared" si="0"/>
        <v>24</v>
      </c>
      <c r="M16" s="57">
        <f t="shared" si="0"/>
        <v>2505342.92</v>
      </c>
      <c r="N16" s="57">
        <f t="shared" si="0"/>
        <v>10</v>
      </c>
      <c r="O16" s="57">
        <f t="shared" si="0"/>
        <v>8759447</v>
      </c>
      <c r="P16" s="57">
        <f t="shared" si="0"/>
        <v>12</v>
      </c>
      <c r="Q16" s="57">
        <f t="shared" si="0"/>
        <v>1488343.3599999999</v>
      </c>
      <c r="R16" s="57">
        <f t="shared" si="0"/>
        <v>18</v>
      </c>
      <c r="S16" s="57">
        <f t="shared" si="0"/>
        <v>2157890.27</v>
      </c>
      <c r="T16" s="57">
        <f t="shared" si="0"/>
        <v>7</v>
      </c>
      <c r="U16" s="57">
        <f t="shared" si="0"/>
        <v>2566733.9500000002</v>
      </c>
      <c r="V16" s="57">
        <f t="shared" si="0"/>
        <v>10</v>
      </c>
      <c r="W16" s="57">
        <f t="shared" si="0"/>
        <v>2067039.44</v>
      </c>
      <c r="X16" s="57">
        <f t="shared" si="0"/>
        <v>22</v>
      </c>
      <c r="Y16" s="57">
        <f t="shared" si="0"/>
        <v>3212577.2800000003</v>
      </c>
      <c r="Z16" s="57">
        <f t="shared" si="0"/>
        <v>489</v>
      </c>
      <c r="AA16" s="58">
        <f t="shared" si="0"/>
        <v>162763363</v>
      </c>
    </row>
    <row r="17" spans="1:2" ht="18" customHeight="1" x14ac:dyDescent="0.2"/>
    <row r="18" spans="1:2" ht="18" customHeight="1" x14ac:dyDescent="0.2"/>
    <row r="19" spans="1:2" ht="18" customHeight="1" x14ac:dyDescent="0.2">
      <c r="A19" s="63" t="s">
        <v>100</v>
      </c>
      <c r="B19" s="63"/>
    </row>
    <row r="20" spans="1:2" ht="18" customHeight="1" x14ac:dyDescent="0.2"/>
    <row r="21" spans="1:2" ht="18" customHeight="1" x14ac:dyDescent="0.2"/>
    <row r="22" spans="1:2" ht="18" customHeight="1" x14ac:dyDescent="0.2"/>
    <row r="23" spans="1:2" ht="18" customHeight="1" x14ac:dyDescent="0.2"/>
    <row r="24" spans="1:2" ht="18" customHeight="1" x14ac:dyDescent="0.2"/>
    <row r="25" spans="1:2" ht="18" customHeight="1" x14ac:dyDescent="0.2"/>
    <row r="26" spans="1:2" ht="18" customHeight="1" x14ac:dyDescent="0.2"/>
    <row r="27" spans="1:2" ht="18" customHeight="1" x14ac:dyDescent="0.2"/>
    <row r="28" spans="1:2" ht="18" customHeight="1" x14ac:dyDescent="0.2"/>
    <row r="29" spans="1:2" ht="18" customHeight="1" x14ac:dyDescent="0.2"/>
    <row r="30" spans="1:2" ht="18" customHeight="1" x14ac:dyDescent="0.2"/>
    <row r="31" spans="1:2" ht="18" customHeight="1" x14ac:dyDescent="0.2"/>
    <row r="32" spans="1: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</sheetData>
  <sortState ref="A23:AC42">
    <sortCondition ref="B23:B42"/>
  </sortState>
  <mergeCells count="15">
    <mergeCell ref="A19:B19"/>
    <mergeCell ref="X4:Y4"/>
    <mergeCell ref="Z4:AA4"/>
    <mergeCell ref="N4:O4"/>
    <mergeCell ref="P4:Q4"/>
    <mergeCell ref="R4:S4"/>
    <mergeCell ref="T4:U4"/>
    <mergeCell ref="V4:W4"/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3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showGridLines="0" zoomScaleNormal="100" workbookViewId="0">
      <selection activeCell="A4" sqref="A4:A5"/>
    </sheetView>
  </sheetViews>
  <sheetFormatPr defaultColWidth="19.42578125" defaultRowHeight="12.75" x14ac:dyDescent="0.2"/>
  <cols>
    <col min="1" max="1" width="50.5703125" style="21" customWidth="1"/>
    <col min="2" max="2" width="40.140625" style="22" bestFit="1" customWidth="1"/>
    <col min="3" max="3" width="10.7109375" style="45" customWidth="1"/>
    <col min="4" max="4" width="10.7109375" style="46" customWidth="1"/>
    <col min="5" max="6" width="10.7109375" style="45" customWidth="1"/>
    <col min="7" max="7" width="10.7109375" style="47" customWidth="1"/>
    <col min="8" max="8" width="10.7109375" style="48" customWidth="1"/>
    <col min="9" max="9" width="10.7109375" style="49" customWidth="1"/>
    <col min="10" max="10" width="10.7109375" style="48" customWidth="1"/>
    <col min="11" max="14" width="10.7109375" style="47" customWidth="1"/>
    <col min="15" max="15" width="10.7109375" style="45" customWidth="1"/>
    <col min="16" max="16" width="10.7109375" style="50" customWidth="1"/>
    <col min="17" max="27" width="10.7109375" style="24" customWidth="1"/>
    <col min="28" max="28" width="14.140625" style="24" customWidth="1"/>
    <col min="29" max="29" width="12.7109375" style="24" customWidth="1"/>
    <col min="30" max="16384" width="19.42578125" style="24"/>
  </cols>
  <sheetData>
    <row r="1" spans="1:28" ht="26.25" customHeight="1" x14ac:dyDescent="0.2">
      <c r="B1" s="1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28" ht="26.25" customHeight="1" x14ac:dyDescent="0.2">
      <c r="B2" s="72" t="s">
        <v>113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8" s="28" customFormat="1" ht="26.25" customHeight="1" thickBot="1" x14ac:dyDescent="0.25">
      <c r="A3" s="25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AA3" s="27"/>
      <c r="AB3" s="27"/>
    </row>
    <row r="4" spans="1:28" s="59" customFormat="1" ht="27" customHeight="1" x14ac:dyDescent="0.2">
      <c r="A4" s="73" t="s">
        <v>22</v>
      </c>
      <c r="B4" s="75" t="s">
        <v>9</v>
      </c>
      <c r="C4" s="69" t="s">
        <v>96</v>
      </c>
      <c r="D4" s="71"/>
      <c r="E4" s="69" t="s">
        <v>97</v>
      </c>
      <c r="F4" s="71"/>
      <c r="G4" s="69" t="s">
        <v>98</v>
      </c>
      <c r="H4" s="71"/>
      <c r="I4" s="69" t="s">
        <v>99</v>
      </c>
      <c r="J4" s="71"/>
      <c r="K4" s="69" t="s">
        <v>91</v>
      </c>
      <c r="L4" s="71"/>
      <c r="M4" s="69" t="s">
        <v>92</v>
      </c>
      <c r="N4" s="71"/>
      <c r="O4" s="69" t="s">
        <v>101</v>
      </c>
      <c r="P4" s="71"/>
      <c r="Q4" s="69" t="s">
        <v>93</v>
      </c>
      <c r="R4" s="71"/>
      <c r="S4" s="69" t="s">
        <v>94</v>
      </c>
      <c r="T4" s="71"/>
      <c r="U4" s="69" t="s">
        <v>102</v>
      </c>
      <c r="V4" s="71"/>
      <c r="W4" s="69" t="s">
        <v>95</v>
      </c>
      <c r="X4" s="71"/>
      <c r="Y4" s="69" t="s">
        <v>29</v>
      </c>
      <c r="Z4" s="71"/>
      <c r="AA4" s="69" t="s">
        <v>0</v>
      </c>
      <c r="AB4" s="70"/>
    </row>
    <row r="5" spans="1:28" s="62" customFormat="1" ht="27" customHeight="1" x14ac:dyDescent="0.2">
      <c r="A5" s="74"/>
      <c r="B5" s="76"/>
      <c r="C5" s="60" t="s">
        <v>10</v>
      </c>
      <c r="D5" s="60" t="s">
        <v>11</v>
      </c>
      <c r="E5" s="60" t="s">
        <v>10</v>
      </c>
      <c r="F5" s="60" t="s">
        <v>11</v>
      </c>
      <c r="G5" s="60" t="s">
        <v>10</v>
      </c>
      <c r="H5" s="60" t="s">
        <v>11</v>
      </c>
      <c r="I5" s="60" t="s">
        <v>10</v>
      </c>
      <c r="J5" s="60" t="s">
        <v>11</v>
      </c>
      <c r="K5" s="60" t="s">
        <v>10</v>
      </c>
      <c r="L5" s="60" t="s">
        <v>11</v>
      </c>
      <c r="M5" s="60" t="s">
        <v>10</v>
      </c>
      <c r="N5" s="60" t="s">
        <v>11</v>
      </c>
      <c r="O5" s="60" t="s">
        <v>10</v>
      </c>
      <c r="P5" s="60" t="s">
        <v>11</v>
      </c>
      <c r="Q5" s="60" t="s">
        <v>10</v>
      </c>
      <c r="R5" s="60" t="s">
        <v>11</v>
      </c>
      <c r="S5" s="60" t="s">
        <v>10</v>
      </c>
      <c r="T5" s="60" t="s">
        <v>11</v>
      </c>
      <c r="U5" s="60" t="s">
        <v>10</v>
      </c>
      <c r="V5" s="60" t="s">
        <v>11</v>
      </c>
      <c r="W5" s="60" t="s">
        <v>10</v>
      </c>
      <c r="X5" s="60" t="s">
        <v>11</v>
      </c>
      <c r="Y5" s="60" t="s">
        <v>10</v>
      </c>
      <c r="Z5" s="60" t="s">
        <v>11</v>
      </c>
      <c r="AA5" s="60" t="s">
        <v>10</v>
      </c>
      <c r="AB5" s="61" t="s">
        <v>11</v>
      </c>
    </row>
    <row r="6" spans="1:28" ht="18" customHeight="1" x14ac:dyDescent="0.2">
      <c r="A6" s="29" t="s">
        <v>46</v>
      </c>
      <c r="B6" s="30" t="s">
        <v>39</v>
      </c>
      <c r="C6" s="31">
        <v>0</v>
      </c>
      <c r="D6" s="31">
        <v>0</v>
      </c>
      <c r="E6" s="31">
        <v>0</v>
      </c>
      <c r="F6" s="31">
        <v>0</v>
      </c>
      <c r="G6" s="31">
        <v>5</v>
      </c>
      <c r="H6" s="31">
        <v>655000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f t="shared" ref="AA6:AA68" si="0">C6+E6+G6+I6+K6+M6+O6+Q6+S6+U6+W6+Y6</f>
        <v>5</v>
      </c>
      <c r="AB6" s="32">
        <f t="shared" ref="AB6:AB68" si="1">D6+F6+H6+J6+L6+N6+P6+R6+T6+V6+X6+Z6</f>
        <v>655000</v>
      </c>
    </row>
    <row r="7" spans="1:28" s="34" customFormat="1" ht="18" customHeight="1" x14ac:dyDescent="0.2">
      <c r="A7" s="33"/>
      <c r="B7" s="30" t="s">
        <v>48</v>
      </c>
      <c r="C7" s="31">
        <v>0</v>
      </c>
      <c r="D7" s="31">
        <v>0</v>
      </c>
      <c r="E7" s="31">
        <v>0</v>
      </c>
      <c r="F7" s="31">
        <v>0</v>
      </c>
      <c r="G7" s="31">
        <v>3</v>
      </c>
      <c r="H7" s="31">
        <v>1156109</v>
      </c>
      <c r="I7" s="31">
        <v>1</v>
      </c>
      <c r="J7" s="31">
        <v>2506839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f t="shared" si="0"/>
        <v>4</v>
      </c>
      <c r="AB7" s="32">
        <f t="shared" si="1"/>
        <v>3662948</v>
      </c>
    </row>
    <row r="8" spans="1:28" ht="18" customHeight="1" x14ac:dyDescent="0.2">
      <c r="A8" s="33"/>
      <c r="B8" s="30" t="s">
        <v>103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1</v>
      </c>
      <c r="Z8" s="31">
        <v>18320</v>
      </c>
      <c r="AA8" s="31">
        <f t="shared" si="0"/>
        <v>1</v>
      </c>
      <c r="AB8" s="32">
        <f t="shared" si="1"/>
        <v>18320</v>
      </c>
    </row>
    <row r="9" spans="1:28" ht="18" customHeight="1" x14ac:dyDescent="0.2">
      <c r="A9" s="33"/>
      <c r="B9" s="30" t="s">
        <v>49</v>
      </c>
      <c r="C9" s="31">
        <v>0</v>
      </c>
      <c r="D9" s="31">
        <v>0</v>
      </c>
      <c r="E9" s="31">
        <v>0</v>
      </c>
      <c r="F9" s="31">
        <v>0</v>
      </c>
      <c r="G9" s="31">
        <v>4</v>
      </c>
      <c r="H9" s="31">
        <v>903735</v>
      </c>
      <c r="I9" s="31">
        <v>0</v>
      </c>
      <c r="J9" s="31">
        <v>0</v>
      </c>
      <c r="K9" s="31">
        <v>4</v>
      </c>
      <c r="L9" s="31">
        <v>515433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1</v>
      </c>
      <c r="Z9" s="31">
        <v>26985</v>
      </c>
      <c r="AA9" s="31">
        <f t="shared" si="0"/>
        <v>9</v>
      </c>
      <c r="AB9" s="32">
        <f t="shared" si="1"/>
        <v>1446153</v>
      </c>
    </row>
    <row r="10" spans="1:28" ht="18" customHeight="1" x14ac:dyDescent="0.2">
      <c r="A10" s="33"/>
      <c r="B10" s="30" t="s">
        <v>104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1</v>
      </c>
      <c r="J10" s="31">
        <v>50000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f t="shared" si="0"/>
        <v>1</v>
      </c>
      <c r="AB10" s="32">
        <f t="shared" si="1"/>
        <v>50000</v>
      </c>
    </row>
    <row r="11" spans="1:28" ht="18" customHeight="1" x14ac:dyDescent="0.2">
      <c r="A11" s="33"/>
      <c r="B11" s="30" t="s">
        <v>50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2</v>
      </c>
      <c r="P11" s="31">
        <v>523482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f t="shared" si="0"/>
        <v>2</v>
      </c>
      <c r="AB11" s="32">
        <f t="shared" si="1"/>
        <v>523482</v>
      </c>
    </row>
    <row r="12" spans="1:28" ht="18" customHeight="1" x14ac:dyDescent="0.2">
      <c r="A12" s="33"/>
      <c r="B12" s="30" t="s">
        <v>51</v>
      </c>
      <c r="C12" s="31">
        <v>0</v>
      </c>
      <c r="D12" s="31">
        <v>0</v>
      </c>
      <c r="E12" s="31">
        <v>1</v>
      </c>
      <c r="F12" s="31">
        <v>51131</v>
      </c>
      <c r="G12" s="31">
        <v>17</v>
      </c>
      <c r="H12" s="31">
        <v>1877887.65</v>
      </c>
      <c r="I12" s="31">
        <v>11</v>
      </c>
      <c r="J12" s="31">
        <v>611390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2</v>
      </c>
      <c r="Z12" s="31">
        <v>174372</v>
      </c>
      <c r="AA12" s="31">
        <f t="shared" si="0"/>
        <v>31</v>
      </c>
      <c r="AB12" s="32">
        <f t="shared" si="1"/>
        <v>2714780.65</v>
      </c>
    </row>
    <row r="13" spans="1:28" ht="18" customHeight="1" x14ac:dyDescent="0.2">
      <c r="A13" s="33"/>
      <c r="B13" s="30" t="s">
        <v>52</v>
      </c>
      <c r="C13" s="31">
        <v>0</v>
      </c>
      <c r="D13" s="31">
        <v>0</v>
      </c>
      <c r="E13" s="31">
        <v>0</v>
      </c>
      <c r="F13" s="31">
        <v>0</v>
      </c>
      <c r="G13" s="31">
        <v>1</v>
      </c>
      <c r="H13" s="31">
        <v>8366463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f t="shared" si="0"/>
        <v>1</v>
      </c>
      <c r="AB13" s="32">
        <f t="shared" si="1"/>
        <v>8366463</v>
      </c>
    </row>
    <row r="14" spans="1:28" ht="18" customHeight="1" x14ac:dyDescent="0.2">
      <c r="A14" s="33"/>
      <c r="B14" s="30" t="s">
        <v>53</v>
      </c>
      <c r="C14" s="31">
        <v>0</v>
      </c>
      <c r="D14" s="31">
        <v>0</v>
      </c>
      <c r="E14" s="31">
        <v>0</v>
      </c>
      <c r="F14" s="31">
        <v>0</v>
      </c>
      <c r="G14" s="31">
        <v>8</v>
      </c>
      <c r="H14" s="31">
        <v>3652620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f t="shared" si="0"/>
        <v>8</v>
      </c>
      <c r="AB14" s="32">
        <f t="shared" si="1"/>
        <v>3652620</v>
      </c>
    </row>
    <row r="15" spans="1:28" ht="18" customHeight="1" x14ac:dyDescent="0.2">
      <c r="A15" s="33"/>
      <c r="B15" s="30" t="s">
        <v>54</v>
      </c>
      <c r="C15" s="31">
        <v>0</v>
      </c>
      <c r="D15" s="31">
        <v>0</v>
      </c>
      <c r="E15" s="31">
        <v>1</v>
      </c>
      <c r="F15" s="31">
        <v>55000</v>
      </c>
      <c r="G15" s="31">
        <v>2</v>
      </c>
      <c r="H15" s="31">
        <v>237000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1</v>
      </c>
      <c r="Z15" s="31">
        <v>9377.2800000000007</v>
      </c>
      <c r="AA15" s="31">
        <f t="shared" si="0"/>
        <v>4</v>
      </c>
      <c r="AB15" s="32">
        <f t="shared" si="1"/>
        <v>301377.28000000003</v>
      </c>
    </row>
    <row r="16" spans="1:28" ht="18" customHeight="1" x14ac:dyDescent="0.2">
      <c r="A16" s="33"/>
      <c r="B16" s="30" t="s">
        <v>55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2</v>
      </c>
      <c r="J16" s="31">
        <v>1315001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1</v>
      </c>
      <c r="Z16" s="31">
        <v>45000</v>
      </c>
      <c r="AA16" s="31">
        <f t="shared" si="0"/>
        <v>3</v>
      </c>
      <c r="AB16" s="32">
        <f t="shared" si="1"/>
        <v>1360001</v>
      </c>
    </row>
    <row r="17" spans="1:28" ht="18" customHeight="1" x14ac:dyDescent="0.2">
      <c r="A17" s="33"/>
      <c r="B17" s="30" t="s">
        <v>56</v>
      </c>
      <c r="C17" s="31">
        <v>1</v>
      </c>
      <c r="D17" s="31">
        <v>8460.9</v>
      </c>
      <c r="E17" s="31">
        <v>0</v>
      </c>
      <c r="F17" s="31">
        <v>0</v>
      </c>
      <c r="G17" s="31">
        <v>2</v>
      </c>
      <c r="H17" s="31">
        <v>199815</v>
      </c>
      <c r="I17" s="31">
        <v>1</v>
      </c>
      <c r="J17" s="31">
        <v>48000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f t="shared" si="0"/>
        <v>4</v>
      </c>
      <c r="AB17" s="32">
        <f t="shared" si="1"/>
        <v>256275.9</v>
      </c>
    </row>
    <row r="18" spans="1:28" ht="18" customHeight="1" x14ac:dyDescent="0.2">
      <c r="A18" s="33"/>
      <c r="B18" s="30" t="s">
        <v>13</v>
      </c>
      <c r="C18" s="31">
        <v>0</v>
      </c>
      <c r="D18" s="31">
        <v>0</v>
      </c>
      <c r="E18" s="31">
        <v>0</v>
      </c>
      <c r="F18" s="31">
        <v>0</v>
      </c>
      <c r="G18" s="31">
        <v>1</v>
      </c>
      <c r="H18" s="31">
        <v>15892</v>
      </c>
      <c r="I18" s="31">
        <v>7</v>
      </c>
      <c r="J18" s="31">
        <v>133383</v>
      </c>
      <c r="K18" s="31">
        <v>1</v>
      </c>
      <c r="L18" s="31">
        <v>50000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1</v>
      </c>
      <c r="Z18" s="31">
        <v>32272</v>
      </c>
      <c r="AA18" s="31">
        <f t="shared" si="0"/>
        <v>10</v>
      </c>
      <c r="AB18" s="32">
        <f t="shared" si="1"/>
        <v>231547</v>
      </c>
    </row>
    <row r="19" spans="1:28" ht="18" customHeight="1" x14ac:dyDescent="0.2">
      <c r="A19" s="33"/>
      <c r="B19" s="30" t="s">
        <v>20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2</v>
      </c>
      <c r="J19" s="31">
        <v>548022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1</v>
      </c>
      <c r="Z19" s="31">
        <v>222011</v>
      </c>
      <c r="AA19" s="31">
        <f t="shared" si="0"/>
        <v>3</v>
      </c>
      <c r="AB19" s="32">
        <f t="shared" si="1"/>
        <v>770033</v>
      </c>
    </row>
    <row r="20" spans="1:28" ht="18" customHeight="1" thickBot="1" x14ac:dyDescent="0.25">
      <c r="A20" s="35" t="s">
        <v>47</v>
      </c>
      <c r="B20" s="36" t="s">
        <v>32</v>
      </c>
      <c r="C20" s="37">
        <f>SUM(C6:C19)</f>
        <v>1</v>
      </c>
      <c r="D20" s="37">
        <f t="shared" ref="D20:N20" si="2">SUM(D6:D19)</f>
        <v>8460.9</v>
      </c>
      <c r="E20" s="37">
        <f t="shared" si="2"/>
        <v>2</v>
      </c>
      <c r="F20" s="37">
        <f t="shared" si="2"/>
        <v>106131</v>
      </c>
      <c r="G20" s="37">
        <f t="shared" si="2"/>
        <v>43</v>
      </c>
      <c r="H20" s="37">
        <f t="shared" si="2"/>
        <v>17064521.649999999</v>
      </c>
      <c r="I20" s="37">
        <f t="shared" si="2"/>
        <v>25</v>
      </c>
      <c r="J20" s="37">
        <f t="shared" si="2"/>
        <v>5212635</v>
      </c>
      <c r="K20" s="37">
        <f t="shared" si="2"/>
        <v>5</v>
      </c>
      <c r="L20" s="37">
        <f t="shared" si="2"/>
        <v>565433</v>
      </c>
      <c r="M20" s="37">
        <f t="shared" si="2"/>
        <v>0</v>
      </c>
      <c r="N20" s="37">
        <f t="shared" si="2"/>
        <v>0</v>
      </c>
      <c r="O20" s="37">
        <f t="shared" ref="O20:Z20" si="3">SUM(O6:O19)</f>
        <v>2</v>
      </c>
      <c r="P20" s="37">
        <f t="shared" si="3"/>
        <v>523482</v>
      </c>
      <c r="Q20" s="37">
        <f t="shared" si="3"/>
        <v>0</v>
      </c>
      <c r="R20" s="37">
        <f t="shared" si="3"/>
        <v>0</v>
      </c>
      <c r="S20" s="37">
        <f t="shared" si="3"/>
        <v>0</v>
      </c>
      <c r="T20" s="37">
        <f t="shared" si="3"/>
        <v>0</v>
      </c>
      <c r="U20" s="37">
        <f t="shared" si="3"/>
        <v>0</v>
      </c>
      <c r="V20" s="37">
        <f t="shared" si="3"/>
        <v>0</v>
      </c>
      <c r="W20" s="37">
        <f t="shared" si="3"/>
        <v>0</v>
      </c>
      <c r="X20" s="37">
        <f t="shared" si="3"/>
        <v>0</v>
      </c>
      <c r="Y20" s="37">
        <f t="shared" si="3"/>
        <v>8</v>
      </c>
      <c r="Z20" s="37">
        <f t="shared" si="3"/>
        <v>528337.28</v>
      </c>
      <c r="AA20" s="37">
        <f t="shared" si="0"/>
        <v>86</v>
      </c>
      <c r="AB20" s="38">
        <f t="shared" si="1"/>
        <v>24009000.829999998</v>
      </c>
    </row>
    <row r="21" spans="1:28" ht="18" customHeight="1" x14ac:dyDescent="0.2">
      <c r="A21" s="33" t="s">
        <v>16</v>
      </c>
      <c r="B21" s="30" t="s">
        <v>1</v>
      </c>
      <c r="C21" s="31">
        <v>1</v>
      </c>
      <c r="D21" s="31">
        <v>14024.4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3</v>
      </c>
      <c r="L21" s="31">
        <v>728048.91999999993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1</v>
      </c>
      <c r="Z21" s="31">
        <v>24999</v>
      </c>
      <c r="AA21" s="31">
        <f t="shared" si="0"/>
        <v>5</v>
      </c>
      <c r="AB21" s="32">
        <f t="shared" si="1"/>
        <v>767072.32</v>
      </c>
    </row>
    <row r="22" spans="1:28" ht="18" customHeight="1" x14ac:dyDescent="0.2">
      <c r="A22" s="33"/>
      <c r="B22" s="30" t="s">
        <v>2</v>
      </c>
      <c r="C22" s="31">
        <v>4</v>
      </c>
      <c r="D22" s="31">
        <v>824222.71999999997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3</v>
      </c>
      <c r="L22" s="31">
        <v>1031331</v>
      </c>
      <c r="M22" s="31">
        <v>2</v>
      </c>
      <c r="N22" s="31">
        <v>82000.759999999995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f t="shared" si="0"/>
        <v>9</v>
      </c>
      <c r="AB22" s="32">
        <f t="shared" si="1"/>
        <v>1937554.48</v>
      </c>
    </row>
    <row r="23" spans="1:28" ht="18" customHeight="1" x14ac:dyDescent="0.2">
      <c r="A23" s="33"/>
      <c r="B23" s="30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1</v>
      </c>
      <c r="N23" s="31">
        <v>3517</v>
      </c>
      <c r="O23" s="31">
        <v>0</v>
      </c>
      <c r="P23" s="31">
        <v>0</v>
      </c>
      <c r="Q23" s="31">
        <v>2</v>
      </c>
      <c r="R23" s="31">
        <v>14279</v>
      </c>
      <c r="S23" s="31">
        <v>2</v>
      </c>
      <c r="T23" s="31">
        <v>40847</v>
      </c>
      <c r="U23" s="31">
        <v>0</v>
      </c>
      <c r="V23" s="31">
        <v>0</v>
      </c>
      <c r="W23" s="31">
        <v>0</v>
      </c>
      <c r="X23" s="31">
        <v>0</v>
      </c>
      <c r="Y23" s="31">
        <v>2</v>
      </c>
      <c r="Z23" s="31">
        <v>93713</v>
      </c>
      <c r="AA23" s="31">
        <f t="shared" si="0"/>
        <v>7</v>
      </c>
      <c r="AB23" s="32">
        <f t="shared" si="1"/>
        <v>152356</v>
      </c>
    </row>
    <row r="24" spans="1:28" ht="18" customHeight="1" x14ac:dyDescent="0.2">
      <c r="A24" s="33"/>
      <c r="B24" s="30" t="s">
        <v>105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1</v>
      </c>
      <c r="L24" s="31">
        <v>118681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f t="shared" si="0"/>
        <v>1</v>
      </c>
      <c r="AB24" s="32">
        <f t="shared" si="1"/>
        <v>118681</v>
      </c>
    </row>
    <row r="25" spans="1:28" ht="18" customHeight="1" x14ac:dyDescent="0.2">
      <c r="A25" s="33"/>
      <c r="B25" s="30" t="s">
        <v>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1</v>
      </c>
      <c r="J25" s="31">
        <v>23724</v>
      </c>
      <c r="K25" s="31">
        <v>5</v>
      </c>
      <c r="L25" s="31">
        <v>434931.88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1</v>
      </c>
      <c r="Z25" s="31">
        <v>25000</v>
      </c>
      <c r="AA25" s="31">
        <f t="shared" si="0"/>
        <v>7</v>
      </c>
      <c r="AB25" s="32">
        <f t="shared" si="1"/>
        <v>483655.88</v>
      </c>
    </row>
    <row r="26" spans="1:28" ht="18" customHeight="1" x14ac:dyDescent="0.2">
      <c r="A26" s="33"/>
      <c r="B26" s="30" t="s">
        <v>4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5</v>
      </c>
      <c r="L26" s="31">
        <v>1481750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f t="shared" si="0"/>
        <v>5</v>
      </c>
      <c r="AB26" s="32">
        <f t="shared" si="1"/>
        <v>1481750</v>
      </c>
    </row>
    <row r="27" spans="1:28" ht="18" customHeight="1" x14ac:dyDescent="0.2">
      <c r="A27" s="33"/>
      <c r="B27" s="30" t="s">
        <v>37</v>
      </c>
      <c r="C27" s="31">
        <v>10</v>
      </c>
      <c r="D27" s="31">
        <v>1851731.68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1</v>
      </c>
      <c r="Z27" s="31">
        <v>7437</v>
      </c>
      <c r="AA27" s="31">
        <f t="shared" ref="AA27" si="4">C27+E27+G27+I27+K27+M27+O27+Q27+S27+U27+W27+Y27</f>
        <v>11</v>
      </c>
      <c r="AB27" s="32">
        <f t="shared" ref="AB27" si="5">D27+F27+H27+J27+L27+N27+P27+R27+T27+V27+X27+Z27</f>
        <v>1859168.68</v>
      </c>
    </row>
    <row r="28" spans="1:28" ht="18" customHeight="1" thickBot="1" x14ac:dyDescent="0.25">
      <c r="A28" s="35" t="s">
        <v>24</v>
      </c>
      <c r="B28" s="36" t="s">
        <v>32</v>
      </c>
      <c r="C28" s="37">
        <f t="shared" ref="C28:Z28" si="6">SUM(C21:C27)</f>
        <v>15</v>
      </c>
      <c r="D28" s="39">
        <f t="shared" si="6"/>
        <v>2689978.8</v>
      </c>
      <c r="E28" s="37">
        <f t="shared" si="6"/>
        <v>0</v>
      </c>
      <c r="F28" s="39">
        <f t="shared" si="6"/>
        <v>0</v>
      </c>
      <c r="G28" s="37">
        <f t="shared" si="6"/>
        <v>0</v>
      </c>
      <c r="H28" s="39">
        <f t="shared" si="6"/>
        <v>0</v>
      </c>
      <c r="I28" s="37">
        <f t="shared" si="6"/>
        <v>1</v>
      </c>
      <c r="J28" s="39">
        <f t="shared" si="6"/>
        <v>23724</v>
      </c>
      <c r="K28" s="37">
        <f t="shared" si="6"/>
        <v>17</v>
      </c>
      <c r="L28" s="39">
        <f t="shared" si="6"/>
        <v>3794742.8</v>
      </c>
      <c r="M28" s="37">
        <f t="shared" si="6"/>
        <v>3</v>
      </c>
      <c r="N28" s="39">
        <f t="shared" si="6"/>
        <v>85517.759999999995</v>
      </c>
      <c r="O28" s="37">
        <f t="shared" si="6"/>
        <v>0</v>
      </c>
      <c r="P28" s="39">
        <f t="shared" si="6"/>
        <v>0</v>
      </c>
      <c r="Q28" s="37">
        <f t="shared" si="6"/>
        <v>2</v>
      </c>
      <c r="R28" s="39">
        <f t="shared" si="6"/>
        <v>14279</v>
      </c>
      <c r="S28" s="37">
        <f t="shared" si="6"/>
        <v>2</v>
      </c>
      <c r="T28" s="39">
        <f t="shared" si="6"/>
        <v>40847</v>
      </c>
      <c r="U28" s="37">
        <f t="shared" si="6"/>
        <v>0</v>
      </c>
      <c r="V28" s="39">
        <f t="shared" si="6"/>
        <v>0</v>
      </c>
      <c r="W28" s="37">
        <f t="shared" si="6"/>
        <v>0</v>
      </c>
      <c r="X28" s="39">
        <f t="shared" si="6"/>
        <v>0</v>
      </c>
      <c r="Y28" s="37">
        <f t="shared" si="6"/>
        <v>5</v>
      </c>
      <c r="Z28" s="39">
        <f t="shared" si="6"/>
        <v>151149</v>
      </c>
      <c r="AA28" s="37">
        <f t="shared" si="0"/>
        <v>45</v>
      </c>
      <c r="AB28" s="38">
        <f t="shared" si="1"/>
        <v>6800238.3599999994</v>
      </c>
    </row>
    <row r="29" spans="1:28" ht="18" customHeight="1" x14ac:dyDescent="0.2">
      <c r="A29" s="33" t="s">
        <v>17</v>
      </c>
      <c r="B29" s="30" t="s">
        <v>57</v>
      </c>
      <c r="C29" s="31">
        <v>0</v>
      </c>
      <c r="D29" s="31">
        <v>0</v>
      </c>
      <c r="E29" s="31">
        <v>3</v>
      </c>
      <c r="F29" s="31">
        <v>344242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1</v>
      </c>
      <c r="P29" s="31">
        <v>249999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f t="shared" si="0"/>
        <v>4</v>
      </c>
      <c r="AB29" s="32">
        <f t="shared" si="1"/>
        <v>594241</v>
      </c>
    </row>
    <row r="30" spans="1:28" ht="18" customHeight="1" x14ac:dyDescent="0.2">
      <c r="A30" s="33"/>
      <c r="B30" s="30" t="s">
        <v>14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1</v>
      </c>
      <c r="L30" s="31">
        <v>713300</v>
      </c>
      <c r="M30" s="31">
        <v>0</v>
      </c>
      <c r="N30" s="31">
        <v>0</v>
      </c>
      <c r="O30" s="31">
        <v>3</v>
      </c>
      <c r="P30" s="31">
        <v>271195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f t="shared" si="0"/>
        <v>4</v>
      </c>
      <c r="AB30" s="32">
        <f t="shared" si="1"/>
        <v>984495</v>
      </c>
    </row>
    <row r="31" spans="1:28" ht="18" customHeight="1" thickBot="1" x14ac:dyDescent="0.25">
      <c r="A31" s="35" t="s">
        <v>27</v>
      </c>
      <c r="B31" s="36" t="s">
        <v>32</v>
      </c>
      <c r="C31" s="37">
        <f t="shared" ref="C31:Z31" si="7">SUM(C29:C30)</f>
        <v>0</v>
      </c>
      <c r="D31" s="37">
        <f t="shared" si="7"/>
        <v>0</v>
      </c>
      <c r="E31" s="37">
        <f t="shared" si="7"/>
        <v>3</v>
      </c>
      <c r="F31" s="37">
        <f t="shared" si="7"/>
        <v>344242</v>
      </c>
      <c r="G31" s="37">
        <f t="shared" si="7"/>
        <v>0</v>
      </c>
      <c r="H31" s="37">
        <f t="shared" si="7"/>
        <v>0</v>
      </c>
      <c r="I31" s="37">
        <f t="shared" si="7"/>
        <v>0</v>
      </c>
      <c r="J31" s="37">
        <f t="shared" si="7"/>
        <v>0</v>
      </c>
      <c r="K31" s="37">
        <f t="shared" si="7"/>
        <v>1</v>
      </c>
      <c r="L31" s="37">
        <f t="shared" si="7"/>
        <v>713300</v>
      </c>
      <c r="M31" s="37">
        <f t="shared" si="7"/>
        <v>0</v>
      </c>
      <c r="N31" s="37">
        <f t="shared" si="7"/>
        <v>0</v>
      </c>
      <c r="O31" s="37">
        <f t="shared" si="7"/>
        <v>4</v>
      </c>
      <c r="P31" s="37">
        <f t="shared" si="7"/>
        <v>521194</v>
      </c>
      <c r="Q31" s="37">
        <f t="shared" si="7"/>
        <v>0</v>
      </c>
      <c r="R31" s="37">
        <f t="shared" si="7"/>
        <v>0</v>
      </c>
      <c r="S31" s="37">
        <f t="shared" si="7"/>
        <v>0</v>
      </c>
      <c r="T31" s="37">
        <f t="shared" si="7"/>
        <v>0</v>
      </c>
      <c r="U31" s="37">
        <f t="shared" si="7"/>
        <v>0</v>
      </c>
      <c r="V31" s="37">
        <f t="shared" si="7"/>
        <v>0</v>
      </c>
      <c r="W31" s="37">
        <f t="shared" si="7"/>
        <v>0</v>
      </c>
      <c r="X31" s="37">
        <f t="shared" si="7"/>
        <v>0</v>
      </c>
      <c r="Y31" s="37">
        <f t="shared" si="7"/>
        <v>0</v>
      </c>
      <c r="Z31" s="37">
        <f t="shared" si="7"/>
        <v>0</v>
      </c>
      <c r="AA31" s="37">
        <f t="shared" si="0"/>
        <v>8</v>
      </c>
      <c r="AB31" s="38">
        <f t="shared" si="1"/>
        <v>1578736</v>
      </c>
    </row>
    <row r="32" spans="1:28" ht="18" customHeight="1" x14ac:dyDescent="0.2">
      <c r="A32" s="33" t="s">
        <v>19</v>
      </c>
      <c r="B32" s="30" t="s">
        <v>58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4</v>
      </c>
      <c r="X32" s="31">
        <v>1645486</v>
      </c>
      <c r="Y32" s="31">
        <v>0</v>
      </c>
      <c r="Z32" s="31">
        <v>0</v>
      </c>
      <c r="AA32" s="31">
        <f t="shared" si="0"/>
        <v>4</v>
      </c>
      <c r="AB32" s="32">
        <f t="shared" si="1"/>
        <v>1645486</v>
      </c>
    </row>
    <row r="33" spans="1:28" ht="18" customHeight="1" x14ac:dyDescent="0.2">
      <c r="A33" s="33"/>
      <c r="B33" s="30" t="s">
        <v>40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1</v>
      </c>
      <c r="N33" s="31">
        <v>70548</v>
      </c>
      <c r="O33" s="31">
        <v>0</v>
      </c>
      <c r="P33" s="31">
        <v>0</v>
      </c>
      <c r="Q33" s="31">
        <v>5</v>
      </c>
      <c r="R33" s="31">
        <v>1002281.72</v>
      </c>
      <c r="S33" s="31">
        <v>4</v>
      </c>
      <c r="T33" s="31">
        <v>603604</v>
      </c>
      <c r="U33" s="31">
        <v>1</v>
      </c>
      <c r="V33" s="31">
        <v>7512.96</v>
      </c>
      <c r="W33" s="31">
        <v>0</v>
      </c>
      <c r="X33" s="31">
        <v>0</v>
      </c>
      <c r="Y33" s="31">
        <v>0</v>
      </c>
      <c r="Z33" s="31">
        <v>0</v>
      </c>
      <c r="AA33" s="31">
        <f t="shared" si="0"/>
        <v>11</v>
      </c>
      <c r="AB33" s="32">
        <f t="shared" si="1"/>
        <v>1683946.68</v>
      </c>
    </row>
    <row r="34" spans="1:28" ht="18" customHeight="1" x14ac:dyDescent="0.2">
      <c r="A34" s="33"/>
      <c r="B34" s="30" t="s">
        <v>23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3</v>
      </c>
      <c r="L34" s="31">
        <v>738145.32000000007</v>
      </c>
      <c r="M34" s="31">
        <v>5</v>
      </c>
      <c r="N34" s="31">
        <v>805265.88</v>
      </c>
      <c r="O34" s="31">
        <v>0</v>
      </c>
      <c r="P34" s="31">
        <v>0</v>
      </c>
      <c r="Q34" s="31">
        <v>1</v>
      </c>
      <c r="R34" s="31">
        <v>92000.639999999999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f t="shared" si="0"/>
        <v>9</v>
      </c>
      <c r="AB34" s="32">
        <f t="shared" si="1"/>
        <v>1635411.84</v>
      </c>
    </row>
    <row r="35" spans="1:28" ht="18" customHeight="1" x14ac:dyDescent="0.2">
      <c r="A35" s="33"/>
      <c r="B35" s="30" t="s">
        <v>59</v>
      </c>
      <c r="C35" s="31">
        <v>1</v>
      </c>
      <c r="D35" s="31">
        <v>190539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1</v>
      </c>
      <c r="N35" s="31">
        <v>52979.16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2</v>
      </c>
      <c r="V35" s="31">
        <v>1951081.99</v>
      </c>
      <c r="W35" s="31">
        <v>0</v>
      </c>
      <c r="X35" s="31">
        <v>0</v>
      </c>
      <c r="Y35" s="31">
        <v>1</v>
      </c>
      <c r="Z35" s="31">
        <v>99711</v>
      </c>
      <c r="AA35" s="31">
        <f t="shared" si="0"/>
        <v>5</v>
      </c>
      <c r="AB35" s="32">
        <f t="shared" si="1"/>
        <v>2294311.15</v>
      </c>
    </row>
    <row r="36" spans="1:28" ht="18" customHeight="1" x14ac:dyDescent="0.2">
      <c r="A36" s="33"/>
      <c r="B36" s="30" t="s">
        <v>106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1</v>
      </c>
      <c r="R36" s="31">
        <v>5000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1</v>
      </c>
      <c r="Z36" s="31">
        <v>29560</v>
      </c>
      <c r="AA36" s="31">
        <f t="shared" si="0"/>
        <v>2</v>
      </c>
      <c r="AB36" s="32">
        <f t="shared" si="1"/>
        <v>34560</v>
      </c>
    </row>
    <row r="37" spans="1:28" ht="18" customHeight="1" x14ac:dyDescent="0.2">
      <c r="A37" s="33"/>
      <c r="B37" s="30" t="s">
        <v>15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1</v>
      </c>
      <c r="L37" s="31">
        <v>8400</v>
      </c>
      <c r="M37" s="31">
        <v>1</v>
      </c>
      <c r="N37" s="31">
        <v>126222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1</v>
      </c>
      <c r="X37" s="31">
        <v>100000</v>
      </c>
      <c r="Y37" s="31">
        <v>0</v>
      </c>
      <c r="Z37" s="31">
        <v>0</v>
      </c>
      <c r="AA37" s="31">
        <f t="shared" si="0"/>
        <v>3</v>
      </c>
      <c r="AB37" s="32">
        <f t="shared" si="1"/>
        <v>234622</v>
      </c>
    </row>
    <row r="38" spans="1:28" ht="18" customHeight="1" x14ac:dyDescent="0.2">
      <c r="A38" s="33"/>
      <c r="B38" s="30" t="s">
        <v>41</v>
      </c>
      <c r="C38" s="31">
        <v>1</v>
      </c>
      <c r="D38" s="31">
        <v>386148.6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3</v>
      </c>
      <c r="L38" s="31">
        <v>424794</v>
      </c>
      <c r="M38" s="31">
        <v>5</v>
      </c>
      <c r="N38" s="31">
        <v>366968.27999999997</v>
      </c>
      <c r="O38" s="31">
        <v>0</v>
      </c>
      <c r="P38" s="31">
        <v>0</v>
      </c>
      <c r="Q38" s="31">
        <v>1</v>
      </c>
      <c r="R38" s="31">
        <v>51526</v>
      </c>
      <c r="S38" s="31">
        <v>0</v>
      </c>
      <c r="T38" s="31">
        <v>0</v>
      </c>
      <c r="U38" s="31">
        <v>3</v>
      </c>
      <c r="V38" s="31">
        <v>535639</v>
      </c>
      <c r="W38" s="31">
        <v>1</v>
      </c>
      <c r="X38" s="31">
        <v>124999.67999999999</v>
      </c>
      <c r="Y38" s="31">
        <v>0</v>
      </c>
      <c r="Z38" s="31">
        <v>0</v>
      </c>
      <c r="AA38" s="31">
        <f t="shared" si="0"/>
        <v>14</v>
      </c>
      <c r="AB38" s="32">
        <f t="shared" si="1"/>
        <v>1890075.5599999998</v>
      </c>
    </row>
    <row r="39" spans="1:28" ht="18" customHeight="1" x14ac:dyDescent="0.2">
      <c r="A39" s="33"/>
      <c r="B39" s="30" t="s">
        <v>26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1</v>
      </c>
      <c r="N39" s="31">
        <v>114117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f t="shared" si="0"/>
        <v>1</v>
      </c>
      <c r="AB39" s="32">
        <f t="shared" si="1"/>
        <v>114117</v>
      </c>
    </row>
    <row r="40" spans="1:28" ht="18" customHeight="1" x14ac:dyDescent="0.2">
      <c r="A40" s="33"/>
      <c r="B40" s="30" t="s">
        <v>33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1</v>
      </c>
      <c r="V40" s="31">
        <v>72500</v>
      </c>
      <c r="W40" s="31">
        <v>0</v>
      </c>
      <c r="X40" s="31">
        <v>0</v>
      </c>
      <c r="Y40" s="31">
        <v>0</v>
      </c>
      <c r="Z40" s="31">
        <v>0</v>
      </c>
      <c r="AA40" s="31">
        <f t="shared" si="0"/>
        <v>1</v>
      </c>
      <c r="AB40" s="32">
        <f t="shared" si="1"/>
        <v>72500</v>
      </c>
    </row>
    <row r="41" spans="1:28" ht="18" customHeight="1" thickBot="1" x14ac:dyDescent="0.25">
      <c r="A41" s="35" t="s">
        <v>25</v>
      </c>
      <c r="B41" s="36" t="s">
        <v>32</v>
      </c>
      <c r="C41" s="37">
        <f>SUM(C32:C40)</f>
        <v>2</v>
      </c>
      <c r="D41" s="37">
        <f t="shared" ref="D41:N41" si="8">SUM(D32:D40)</f>
        <v>576687.6</v>
      </c>
      <c r="E41" s="37">
        <f t="shared" si="8"/>
        <v>0</v>
      </c>
      <c r="F41" s="37">
        <f t="shared" si="8"/>
        <v>0</v>
      </c>
      <c r="G41" s="37">
        <f t="shared" si="8"/>
        <v>0</v>
      </c>
      <c r="H41" s="37">
        <f t="shared" si="8"/>
        <v>0</v>
      </c>
      <c r="I41" s="37">
        <f t="shared" si="8"/>
        <v>0</v>
      </c>
      <c r="J41" s="37">
        <f t="shared" si="8"/>
        <v>0</v>
      </c>
      <c r="K41" s="37">
        <f t="shared" si="8"/>
        <v>7</v>
      </c>
      <c r="L41" s="37">
        <f t="shared" si="8"/>
        <v>1171339.32</v>
      </c>
      <c r="M41" s="37">
        <f t="shared" si="8"/>
        <v>14</v>
      </c>
      <c r="N41" s="37">
        <f t="shared" si="8"/>
        <v>1536100.32</v>
      </c>
      <c r="O41" s="37">
        <f t="shared" ref="O41:Z41" si="9">SUM(O32:O40)</f>
        <v>0</v>
      </c>
      <c r="P41" s="37">
        <f t="shared" si="9"/>
        <v>0</v>
      </c>
      <c r="Q41" s="37">
        <f t="shared" si="9"/>
        <v>8</v>
      </c>
      <c r="R41" s="37">
        <f t="shared" si="9"/>
        <v>1150808.3599999999</v>
      </c>
      <c r="S41" s="37">
        <f t="shared" si="9"/>
        <v>4</v>
      </c>
      <c r="T41" s="37">
        <f t="shared" si="9"/>
        <v>603604</v>
      </c>
      <c r="U41" s="37">
        <f t="shared" si="9"/>
        <v>7</v>
      </c>
      <c r="V41" s="37">
        <f t="shared" si="9"/>
        <v>2566733.9500000002</v>
      </c>
      <c r="W41" s="37">
        <f t="shared" si="9"/>
        <v>6</v>
      </c>
      <c r="X41" s="37">
        <f t="shared" si="9"/>
        <v>1870485.68</v>
      </c>
      <c r="Y41" s="37">
        <f t="shared" si="9"/>
        <v>2</v>
      </c>
      <c r="Z41" s="37">
        <f t="shared" si="9"/>
        <v>129271</v>
      </c>
      <c r="AA41" s="37">
        <f t="shared" si="0"/>
        <v>50</v>
      </c>
      <c r="AB41" s="38">
        <f t="shared" si="1"/>
        <v>9605030.2300000004</v>
      </c>
    </row>
    <row r="42" spans="1:28" ht="18" customHeight="1" x14ac:dyDescent="0.2">
      <c r="A42" s="33" t="s">
        <v>42</v>
      </c>
      <c r="B42" s="30" t="s">
        <v>5</v>
      </c>
      <c r="C42" s="31">
        <v>10</v>
      </c>
      <c r="D42" s="31">
        <v>4863786.6500000004</v>
      </c>
      <c r="E42" s="31">
        <v>1</v>
      </c>
      <c r="F42" s="31">
        <v>652720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f t="shared" si="0"/>
        <v>11</v>
      </c>
      <c r="AB42" s="32">
        <f t="shared" si="1"/>
        <v>5516506.6500000004</v>
      </c>
    </row>
    <row r="43" spans="1:28" ht="18" customHeight="1" x14ac:dyDescent="0.2">
      <c r="A43" s="33"/>
      <c r="B43" s="30" t="s">
        <v>60</v>
      </c>
      <c r="C43" s="31">
        <v>15</v>
      </c>
      <c r="D43" s="31">
        <v>9689918.5199999996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f t="shared" si="0"/>
        <v>15</v>
      </c>
      <c r="AB43" s="32">
        <f t="shared" si="1"/>
        <v>9689918.5199999996</v>
      </c>
    </row>
    <row r="44" spans="1:28" ht="18" customHeight="1" x14ac:dyDescent="0.2">
      <c r="A44" s="33"/>
      <c r="B44" s="30" t="s">
        <v>61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2</v>
      </c>
      <c r="Z44" s="31">
        <v>2093783</v>
      </c>
      <c r="AA44" s="31">
        <f t="shared" si="0"/>
        <v>2</v>
      </c>
      <c r="AB44" s="32">
        <f t="shared" si="1"/>
        <v>2093783</v>
      </c>
    </row>
    <row r="45" spans="1:28" ht="18" customHeight="1" x14ac:dyDescent="0.2">
      <c r="A45" s="33"/>
      <c r="B45" s="30" t="s">
        <v>62</v>
      </c>
      <c r="C45" s="31">
        <v>4</v>
      </c>
      <c r="D45" s="31">
        <v>4100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f t="shared" si="0"/>
        <v>4</v>
      </c>
      <c r="AB45" s="32">
        <f t="shared" si="1"/>
        <v>4100</v>
      </c>
    </row>
    <row r="46" spans="1:28" ht="18" customHeight="1" x14ac:dyDescent="0.2">
      <c r="A46" s="33"/>
      <c r="B46" s="30" t="s">
        <v>63</v>
      </c>
      <c r="C46" s="31">
        <v>0</v>
      </c>
      <c r="D46" s="31">
        <v>0</v>
      </c>
      <c r="E46" s="31">
        <v>5</v>
      </c>
      <c r="F46" s="31">
        <v>729591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f t="shared" si="0"/>
        <v>5</v>
      </c>
      <c r="AB46" s="32">
        <f t="shared" si="1"/>
        <v>729591</v>
      </c>
    </row>
    <row r="47" spans="1:28" ht="18" customHeight="1" x14ac:dyDescent="0.2">
      <c r="A47" s="33"/>
      <c r="B47" s="30" t="s">
        <v>64</v>
      </c>
      <c r="C47" s="31">
        <v>1</v>
      </c>
      <c r="D47" s="31">
        <v>51356.76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f t="shared" si="0"/>
        <v>1</v>
      </c>
      <c r="AB47" s="32">
        <f t="shared" si="1"/>
        <v>51356.76</v>
      </c>
    </row>
    <row r="48" spans="1:28" ht="18" customHeight="1" x14ac:dyDescent="0.2">
      <c r="A48" s="33"/>
      <c r="B48" s="30" t="s">
        <v>65</v>
      </c>
      <c r="C48" s="31">
        <v>2</v>
      </c>
      <c r="D48" s="31">
        <v>84676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f t="shared" si="0"/>
        <v>2</v>
      </c>
      <c r="AB48" s="32">
        <f t="shared" si="1"/>
        <v>84676</v>
      </c>
    </row>
    <row r="49" spans="1:28" ht="18" customHeight="1" x14ac:dyDescent="0.2">
      <c r="A49" s="33"/>
      <c r="B49" s="30" t="s">
        <v>66</v>
      </c>
      <c r="C49" s="31">
        <v>6</v>
      </c>
      <c r="D49" s="31">
        <v>1287494.01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f t="shared" si="0"/>
        <v>6</v>
      </c>
      <c r="AB49" s="32">
        <f t="shared" si="1"/>
        <v>1287494.01</v>
      </c>
    </row>
    <row r="50" spans="1:28" ht="18" customHeight="1" x14ac:dyDescent="0.2">
      <c r="A50" s="33"/>
      <c r="B50" s="30" t="s">
        <v>67</v>
      </c>
      <c r="C50" s="31">
        <v>1</v>
      </c>
      <c r="D50" s="31">
        <v>20099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f t="shared" si="0"/>
        <v>1</v>
      </c>
      <c r="AB50" s="32">
        <f t="shared" si="1"/>
        <v>20099</v>
      </c>
    </row>
    <row r="51" spans="1:28" ht="18" customHeight="1" x14ac:dyDescent="0.2">
      <c r="A51" s="33"/>
      <c r="B51" s="30" t="s">
        <v>68</v>
      </c>
      <c r="C51" s="31">
        <v>0</v>
      </c>
      <c r="D51" s="31">
        <v>0</v>
      </c>
      <c r="E51" s="31">
        <v>1</v>
      </c>
      <c r="F51" s="31">
        <v>101555</v>
      </c>
      <c r="G51" s="31">
        <v>0</v>
      </c>
      <c r="H51" s="31">
        <v>0</v>
      </c>
      <c r="I51" s="31">
        <v>1</v>
      </c>
      <c r="J51" s="31">
        <v>19989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f t="shared" si="0"/>
        <v>2</v>
      </c>
      <c r="AB51" s="32">
        <f t="shared" si="1"/>
        <v>121544</v>
      </c>
    </row>
    <row r="52" spans="1:28" ht="18" customHeight="1" x14ac:dyDescent="0.2">
      <c r="A52" s="33"/>
      <c r="B52" s="30" t="s">
        <v>69</v>
      </c>
      <c r="C52" s="31">
        <v>10</v>
      </c>
      <c r="D52" s="31">
        <v>3019270.04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f t="shared" si="0"/>
        <v>10</v>
      </c>
      <c r="AB52" s="32">
        <f t="shared" si="1"/>
        <v>3019270.04</v>
      </c>
    </row>
    <row r="53" spans="1:28" ht="18" customHeight="1" x14ac:dyDescent="0.2">
      <c r="A53" s="33"/>
      <c r="B53" s="30" t="s">
        <v>70</v>
      </c>
      <c r="C53" s="31">
        <v>9</v>
      </c>
      <c r="D53" s="31">
        <v>2930966.36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1</v>
      </c>
      <c r="X53" s="31">
        <v>100002</v>
      </c>
      <c r="Y53" s="31">
        <v>0</v>
      </c>
      <c r="Z53" s="31">
        <v>0</v>
      </c>
      <c r="AA53" s="31">
        <f t="shared" si="0"/>
        <v>10</v>
      </c>
      <c r="AB53" s="32">
        <f t="shared" si="1"/>
        <v>3030968.36</v>
      </c>
    </row>
    <row r="54" spans="1:28" ht="18" customHeight="1" x14ac:dyDescent="0.2">
      <c r="A54" s="33"/>
      <c r="B54" s="30" t="s">
        <v>71</v>
      </c>
      <c r="C54" s="31">
        <v>3</v>
      </c>
      <c r="D54" s="31">
        <v>907387.48</v>
      </c>
      <c r="E54" s="31">
        <v>1</v>
      </c>
      <c r="F54" s="31">
        <v>150897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f t="shared" si="0"/>
        <v>4</v>
      </c>
      <c r="AB54" s="32">
        <f t="shared" si="1"/>
        <v>1058284.48</v>
      </c>
    </row>
    <row r="55" spans="1:28" ht="18" customHeight="1" x14ac:dyDescent="0.2">
      <c r="A55" s="33"/>
      <c r="B55" s="30" t="s">
        <v>72</v>
      </c>
      <c r="C55" s="31">
        <v>2</v>
      </c>
      <c r="D55" s="31">
        <v>68957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f t="shared" si="0"/>
        <v>2</v>
      </c>
      <c r="AB55" s="32">
        <f t="shared" si="1"/>
        <v>68957</v>
      </c>
    </row>
    <row r="56" spans="1:28" ht="18" customHeight="1" x14ac:dyDescent="0.2">
      <c r="A56" s="33"/>
      <c r="B56" s="30" t="s">
        <v>73</v>
      </c>
      <c r="C56" s="31">
        <v>16</v>
      </c>
      <c r="D56" s="31">
        <v>6890467.6799999997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1</v>
      </c>
      <c r="N56" s="31">
        <v>41507.839999999997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f t="shared" si="0"/>
        <v>17</v>
      </c>
      <c r="AB56" s="32">
        <f t="shared" si="1"/>
        <v>6931975.5199999996</v>
      </c>
    </row>
    <row r="57" spans="1:28" ht="18" customHeight="1" x14ac:dyDescent="0.2">
      <c r="A57" s="33"/>
      <c r="B57" s="30" t="s">
        <v>74</v>
      </c>
      <c r="C57" s="31">
        <v>15</v>
      </c>
      <c r="D57" s="31">
        <v>4023116.56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f t="shared" si="0"/>
        <v>15</v>
      </c>
      <c r="AB57" s="32">
        <f t="shared" si="1"/>
        <v>4023116.56</v>
      </c>
    </row>
    <row r="58" spans="1:28" ht="18" customHeight="1" x14ac:dyDescent="0.2">
      <c r="A58" s="33"/>
      <c r="B58" s="30" t="s">
        <v>35</v>
      </c>
      <c r="C58" s="31">
        <v>11</v>
      </c>
      <c r="D58" s="31">
        <v>4954005.6400000006</v>
      </c>
      <c r="E58" s="31">
        <v>1</v>
      </c>
      <c r="F58" s="31">
        <v>6250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1</v>
      </c>
      <c r="N58" s="31">
        <v>155661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f t="shared" si="0"/>
        <v>13</v>
      </c>
      <c r="AB58" s="32">
        <f t="shared" si="1"/>
        <v>5115916.6400000006</v>
      </c>
    </row>
    <row r="59" spans="1:28" ht="18" customHeight="1" x14ac:dyDescent="0.2">
      <c r="A59" s="33"/>
      <c r="B59" s="30" t="s">
        <v>107</v>
      </c>
      <c r="C59" s="31">
        <v>1</v>
      </c>
      <c r="D59" s="31">
        <v>38900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f t="shared" si="0"/>
        <v>1</v>
      </c>
      <c r="AB59" s="32">
        <f t="shared" si="1"/>
        <v>38900</v>
      </c>
    </row>
    <row r="60" spans="1:28" ht="18" customHeight="1" x14ac:dyDescent="0.2">
      <c r="A60" s="33"/>
      <c r="B60" s="30" t="s">
        <v>75</v>
      </c>
      <c r="C60" s="31">
        <v>1</v>
      </c>
      <c r="D60" s="31">
        <v>249914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f t="shared" si="0"/>
        <v>1</v>
      </c>
      <c r="AB60" s="32">
        <f t="shared" si="1"/>
        <v>249914</v>
      </c>
    </row>
    <row r="61" spans="1:28" ht="18" customHeight="1" x14ac:dyDescent="0.2">
      <c r="A61" s="33"/>
      <c r="B61" s="30" t="s">
        <v>76</v>
      </c>
      <c r="C61" s="31">
        <v>4</v>
      </c>
      <c r="D61" s="31">
        <v>1187651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f t="shared" si="0"/>
        <v>4</v>
      </c>
      <c r="AB61" s="32">
        <f t="shared" si="1"/>
        <v>1187651</v>
      </c>
    </row>
    <row r="62" spans="1:28" ht="18" customHeight="1" x14ac:dyDescent="0.2">
      <c r="A62" s="33"/>
      <c r="B62" s="30" t="s">
        <v>38</v>
      </c>
      <c r="C62" s="31">
        <v>2</v>
      </c>
      <c r="D62" s="31">
        <v>1009674.24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2</v>
      </c>
      <c r="N62" s="31">
        <v>3626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f t="shared" si="0"/>
        <v>4</v>
      </c>
      <c r="AB62" s="32">
        <f t="shared" si="1"/>
        <v>1013300.24</v>
      </c>
    </row>
    <row r="63" spans="1:28" ht="18" customHeight="1" x14ac:dyDescent="0.2">
      <c r="A63" s="33"/>
      <c r="B63" s="30" t="s">
        <v>77</v>
      </c>
      <c r="C63" s="31">
        <v>1</v>
      </c>
      <c r="D63" s="31">
        <v>50426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f t="shared" si="0"/>
        <v>1</v>
      </c>
      <c r="AB63" s="32">
        <f t="shared" si="1"/>
        <v>50426</v>
      </c>
    </row>
    <row r="64" spans="1:28" ht="18" customHeight="1" x14ac:dyDescent="0.2">
      <c r="A64" s="33"/>
      <c r="B64" s="30" t="s">
        <v>78</v>
      </c>
      <c r="C64" s="31">
        <v>36</v>
      </c>
      <c r="D64" s="31">
        <v>10924793.880000001</v>
      </c>
      <c r="E64" s="31">
        <v>1</v>
      </c>
      <c r="F64" s="31">
        <v>258481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f t="shared" si="0"/>
        <v>37</v>
      </c>
      <c r="AB64" s="32">
        <f t="shared" si="1"/>
        <v>11183274.880000001</v>
      </c>
    </row>
    <row r="65" spans="1:28" ht="18" customHeight="1" x14ac:dyDescent="0.2">
      <c r="A65" s="33"/>
      <c r="B65" s="30" t="s">
        <v>6</v>
      </c>
      <c r="C65" s="31">
        <v>2</v>
      </c>
      <c r="D65" s="31">
        <v>89500</v>
      </c>
      <c r="E65" s="31">
        <v>9</v>
      </c>
      <c r="F65" s="31">
        <v>6483163.6699999999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f t="shared" si="0"/>
        <v>11</v>
      </c>
      <c r="AB65" s="32">
        <f t="shared" si="1"/>
        <v>6572663.6699999999</v>
      </c>
    </row>
    <row r="66" spans="1:28" ht="18" customHeight="1" x14ac:dyDescent="0.2">
      <c r="A66" s="33"/>
      <c r="B66" s="30" t="s">
        <v>79</v>
      </c>
      <c r="C66" s="31">
        <v>3</v>
      </c>
      <c r="D66" s="31">
        <v>150038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f t="shared" si="0"/>
        <v>3</v>
      </c>
      <c r="AB66" s="32">
        <f t="shared" si="1"/>
        <v>150038</v>
      </c>
    </row>
    <row r="67" spans="1:28" ht="18" customHeight="1" x14ac:dyDescent="0.2">
      <c r="A67" s="33"/>
      <c r="B67" s="30" t="s">
        <v>80</v>
      </c>
      <c r="C67" s="31">
        <v>3</v>
      </c>
      <c r="D67" s="31">
        <v>174314</v>
      </c>
      <c r="E67" s="31">
        <v>1</v>
      </c>
      <c r="F67" s="31">
        <v>55439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f t="shared" si="0"/>
        <v>4</v>
      </c>
      <c r="AB67" s="32">
        <f t="shared" si="1"/>
        <v>229753</v>
      </c>
    </row>
    <row r="68" spans="1:28" ht="18" customHeight="1" x14ac:dyDescent="0.2">
      <c r="A68" s="33"/>
      <c r="B68" s="30" t="s">
        <v>7</v>
      </c>
      <c r="C68" s="31">
        <v>9</v>
      </c>
      <c r="D68" s="31">
        <v>2946497.4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1</v>
      </c>
      <c r="N68" s="31">
        <v>220220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f t="shared" si="0"/>
        <v>10</v>
      </c>
      <c r="AB68" s="32">
        <f t="shared" si="1"/>
        <v>3166717.4</v>
      </c>
    </row>
    <row r="69" spans="1:28" ht="18" customHeight="1" x14ac:dyDescent="0.2">
      <c r="A69" s="33"/>
      <c r="B69" s="30" t="s">
        <v>8</v>
      </c>
      <c r="C69" s="31">
        <v>30</v>
      </c>
      <c r="D69" s="31">
        <v>17186646</v>
      </c>
      <c r="E69" s="31">
        <v>2</v>
      </c>
      <c r="F69" s="31">
        <v>10365921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f t="shared" ref="AA69:AA91" si="10">C69+E69+G69+I69+K69+M69+O69+Q69+S69+U69+W69+Y69</f>
        <v>32</v>
      </c>
      <c r="AB69" s="32">
        <f t="shared" ref="AB69:AB91" si="11">D69+F69+H69+J69+L69+N69+P69+R69+T69+V69+X69+Z69</f>
        <v>27552567</v>
      </c>
    </row>
    <row r="70" spans="1:28" ht="18" customHeight="1" x14ac:dyDescent="0.2">
      <c r="A70" s="33"/>
      <c r="B70" s="30" t="s">
        <v>81</v>
      </c>
      <c r="C70" s="31">
        <v>0</v>
      </c>
      <c r="D70" s="31">
        <v>0</v>
      </c>
      <c r="E70" s="31">
        <v>1</v>
      </c>
      <c r="F70" s="31">
        <v>522915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f t="shared" si="10"/>
        <v>1</v>
      </c>
      <c r="AB70" s="32">
        <f t="shared" si="11"/>
        <v>522915</v>
      </c>
    </row>
    <row r="71" spans="1:28" ht="18" customHeight="1" x14ac:dyDescent="0.2">
      <c r="A71" s="33"/>
      <c r="B71" s="30" t="s">
        <v>34</v>
      </c>
      <c r="C71" s="31">
        <v>2</v>
      </c>
      <c r="D71" s="31">
        <v>378300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f t="shared" si="10"/>
        <v>2</v>
      </c>
      <c r="AB71" s="32">
        <f t="shared" si="11"/>
        <v>378300</v>
      </c>
    </row>
    <row r="72" spans="1:28" ht="18" customHeight="1" x14ac:dyDescent="0.2">
      <c r="A72" s="33"/>
      <c r="B72" s="30" t="s">
        <v>82</v>
      </c>
      <c r="C72" s="31">
        <v>2</v>
      </c>
      <c r="D72" s="31">
        <v>567434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</v>
      </c>
      <c r="N72" s="31">
        <v>432395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f t="shared" si="10"/>
        <v>3</v>
      </c>
      <c r="AB72" s="32">
        <f t="shared" si="11"/>
        <v>999829</v>
      </c>
    </row>
    <row r="73" spans="1:28" ht="18" customHeight="1" x14ac:dyDescent="0.2">
      <c r="A73" s="33"/>
      <c r="B73" s="30" t="s">
        <v>108</v>
      </c>
      <c r="C73" s="31">
        <v>3</v>
      </c>
      <c r="D73" s="31">
        <v>287822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f t="shared" si="10"/>
        <v>3</v>
      </c>
      <c r="AB73" s="32">
        <f t="shared" si="11"/>
        <v>287822</v>
      </c>
    </row>
    <row r="74" spans="1:28" ht="18" customHeight="1" x14ac:dyDescent="0.2">
      <c r="A74" s="33"/>
      <c r="B74" s="30" t="s">
        <v>12</v>
      </c>
      <c r="C74" s="31">
        <v>3</v>
      </c>
      <c r="D74" s="31">
        <v>64535.92</v>
      </c>
      <c r="E74" s="31">
        <v>1</v>
      </c>
      <c r="F74" s="31">
        <v>70000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1</v>
      </c>
      <c r="N74" s="31">
        <v>30315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f t="shared" ref="AA74" si="12">C74+E74+G74+I74+K74+M74+O74+Q74+S74+U74+W74+Y74</f>
        <v>5</v>
      </c>
      <c r="AB74" s="32">
        <f t="shared" ref="AB74" si="13">D74+F74+H74+J74+L74+N74+P74+R74+T74+V74+X74+Z74</f>
        <v>164850.91999999998</v>
      </c>
    </row>
    <row r="75" spans="1:28" ht="18" customHeight="1" thickBot="1" x14ac:dyDescent="0.25">
      <c r="A75" s="35" t="s">
        <v>43</v>
      </c>
      <c r="B75" s="36" t="s">
        <v>32</v>
      </c>
      <c r="C75" s="37">
        <f t="shared" ref="C75:Z75" si="14">SUM(C42:C74)</f>
        <v>207</v>
      </c>
      <c r="D75" s="37">
        <f t="shared" si="14"/>
        <v>74102048.140000001</v>
      </c>
      <c r="E75" s="37">
        <f t="shared" si="14"/>
        <v>24</v>
      </c>
      <c r="F75" s="37">
        <f t="shared" si="14"/>
        <v>19396932.670000002</v>
      </c>
      <c r="G75" s="37">
        <f t="shared" si="14"/>
        <v>0</v>
      </c>
      <c r="H75" s="37">
        <f t="shared" si="14"/>
        <v>0</v>
      </c>
      <c r="I75" s="37">
        <f t="shared" si="14"/>
        <v>1</v>
      </c>
      <c r="J75" s="37">
        <f t="shared" si="14"/>
        <v>19989</v>
      </c>
      <c r="K75" s="37">
        <f t="shared" si="14"/>
        <v>0</v>
      </c>
      <c r="L75" s="37">
        <f t="shared" si="14"/>
        <v>0</v>
      </c>
      <c r="M75" s="37">
        <f t="shared" si="14"/>
        <v>7</v>
      </c>
      <c r="N75" s="37">
        <f t="shared" si="14"/>
        <v>883724.84</v>
      </c>
      <c r="O75" s="37">
        <f t="shared" si="14"/>
        <v>0</v>
      </c>
      <c r="P75" s="37">
        <f t="shared" si="14"/>
        <v>0</v>
      </c>
      <c r="Q75" s="37">
        <f t="shared" si="14"/>
        <v>0</v>
      </c>
      <c r="R75" s="37">
        <f t="shared" si="14"/>
        <v>0</v>
      </c>
      <c r="S75" s="37">
        <f t="shared" si="14"/>
        <v>0</v>
      </c>
      <c r="T75" s="37">
        <f t="shared" si="14"/>
        <v>0</v>
      </c>
      <c r="U75" s="37">
        <f t="shared" si="14"/>
        <v>0</v>
      </c>
      <c r="V75" s="37">
        <f t="shared" si="14"/>
        <v>0</v>
      </c>
      <c r="W75" s="37">
        <f t="shared" si="14"/>
        <v>1</v>
      </c>
      <c r="X75" s="37">
        <f t="shared" si="14"/>
        <v>100002</v>
      </c>
      <c r="Y75" s="37">
        <f t="shared" si="14"/>
        <v>2</v>
      </c>
      <c r="Z75" s="37">
        <f t="shared" si="14"/>
        <v>2093783</v>
      </c>
      <c r="AA75" s="37">
        <f t="shared" si="10"/>
        <v>242</v>
      </c>
      <c r="AB75" s="38">
        <f t="shared" si="11"/>
        <v>96596479.650000006</v>
      </c>
    </row>
    <row r="76" spans="1:28" ht="18" customHeight="1" x14ac:dyDescent="0.2">
      <c r="A76" s="33" t="s">
        <v>18</v>
      </c>
      <c r="B76" s="30" t="s">
        <v>83</v>
      </c>
      <c r="C76" s="31">
        <v>7</v>
      </c>
      <c r="D76" s="31">
        <v>1006445.8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10</v>
      </c>
      <c r="AB76" s="32">
        <v>1073498.52</v>
      </c>
    </row>
    <row r="77" spans="1:28" ht="18" customHeight="1" x14ac:dyDescent="0.2">
      <c r="A77" s="33"/>
      <c r="B77" s="30" t="s">
        <v>36</v>
      </c>
      <c r="C77" s="31">
        <v>0</v>
      </c>
      <c r="D77" s="31">
        <v>0</v>
      </c>
      <c r="E77" s="31">
        <v>2</v>
      </c>
      <c r="F77" s="31">
        <v>50000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31">
        <v>3</v>
      </c>
      <c r="Z77" s="31">
        <v>247562</v>
      </c>
      <c r="AA77" s="31">
        <v>5</v>
      </c>
      <c r="AB77" s="32">
        <v>327510</v>
      </c>
    </row>
    <row r="78" spans="1:28" ht="18" customHeight="1" thickBot="1" x14ac:dyDescent="0.25">
      <c r="A78" s="35" t="s">
        <v>28</v>
      </c>
      <c r="B78" s="36" t="s">
        <v>32</v>
      </c>
      <c r="C78" s="37">
        <f t="shared" ref="C78:Z78" si="15">SUM(C76:C77)</f>
        <v>7</v>
      </c>
      <c r="D78" s="37">
        <f t="shared" si="15"/>
        <v>1006445.8</v>
      </c>
      <c r="E78" s="37">
        <f t="shared" si="15"/>
        <v>2</v>
      </c>
      <c r="F78" s="37">
        <f t="shared" si="15"/>
        <v>50000</v>
      </c>
      <c r="G78" s="37">
        <f t="shared" si="15"/>
        <v>0</v>
      </c>
      <c r="H78" s="37">
        <f t="shared" si="15"/>
        <v>0</v>
      </c>
      <c r="I78" s="37">
        <f t="shared" si="15"/>
        <v>0</v>
      </c>
      <c r="J78" s="37">
        <f t="shared" si="15"/>
        <v>0</v>
      </c>
      <c r="K78" s="37">
        <f t="shared" si="15"/>
        <v>0</v>
      </c>
      <c r="L78" s="37">
        <f t="shared" si="15"/>
        <v>0</v>
      </c>
      <c r="M78" s="37">
        <f t="shared" si="15"/>
        <v>0</v>
      </c>
      <c r="N78" s="37">
        <f t="shared" si="15"/>
        <v>0</v>
      </c>
      <c r="O78" s="37">
        <f t="shared" si="15"/>
        <v>0</v>
      </c>
      <c r="P78" s="37">
        <f t="shared" si="15"/>
        <v>0</v>
      </c>
      <c r="Q78" s="37">
        <f t="shared" si="15"/>
        <v>0</v>
      </c>
      <c r="R78" s="37">
        <f t="shared" si="15"/>
        <v>0</v>
      </c>
      <c r="S78" s="37">
        <f t="shared" si="15"/>
        <v>0</v>
      </c>
      <c r="T78" s="37">
        <f t="shared" si="15"/>
        <v>0</v>
      </c>
      <c r="U78" s="37">
        <f t="shared" si="15"/>
        <v>0</v>
      </c>
      <c r="V78" s="37">
        <f t="shared" si="15"/>
        <v>0</v>
      </c>
      <c r="W78" s="37">
        <f t="shared" si="15"/>
        <v>0</v>
      </c>
      <c r="X78" s="37">
        <f t="shared" si="15"/>
        <v>0</v>
      </c>
      <c r="Y78" s="37">
        <f t="shared" si="15"/>
        <v>3</v>
      </c>
      <c r="Z78" s="37">
        <f t="shared" si="15"/>
        <v>247562</v>
      </c>
      <c r="AA78" s="37">
        <f t="shared" si="10"/>
        <v>12</v>
      </c>
      <c r="AB78" s="38">
        <f t="shared" si="11"/>
        <v>1304007.8</v>
      </c>
    </row>
    <row r="79" spans="1:28" ht="18" customHeight="1" x14ac:dyDescent="0.2">
      <c r="A79" s="33" t="s">
        <v>45</v>
      </c>
      <c r="B79" s="30" t="s">
        <v>88</v>
      </c>
      <c r="C79" s="31">
        <v>0</v>
      </c>
      <c r="D79" s="31">
        <v>0</v>
      </c>
      <c r="E79" s="31">
        <v>0</v>
      </c>
      <c r="F79" s="31">
        <v>0</v>
      </c>
      <c r="G79" s="31">
        <v>3</v>
      </c>
      <c r="H79" s="31">
        <v>757328.1</v>
      </c>
      <c r="I79" s="31">
        <v>10</v>
      </c>
      <c r="J79" s="31">
        <v>2590114</v>
      </c>
      <c r="K79" s="31">
        <v>5</v>
      </c>
      <c r="L79" s="31">
        <v>1758064</v>
      </c>
      <c r="M79" s="31">
        <v>0</v>
      </c>
      <c r="N79" s="31">
        <v>0</v>
      </c>
      <c r="O79" s="31">
        <v>0</v>
      </c>
      <c r="P79" s="31">
        <v>0</v>
      </c>
      <c r="Q79" s="31">
        <v>2</v>
      </c>
      <c r="R79" s="31">
        <v>323256</v>
      </c>
      <c r="S79" s="31">
        <v>12</v>
      </c>
      <c r="T79" s="31">
        <v>1513439.27</v>
      </c>
      <c r="U79" s="31">
        <v>0</v>
      </c>
      <c r="V79" s="31">
        <v>0</v>
      </c>
      <c r="W79" s="31">
        <v>3</v>
      </c>
      <c r="X79" s="31">
        <v>96551.760000000009</v>
      </c>
      <c r="Y79" s="31">
        <v>2</v>
      </c>
      <c r="Z79" s="31">
        <v>62475</v>
      </c>
      <c r="AA79" s="31">
        <f t="shared" si="10"/>
        <v>37</v>
      </c>
      <c r="AB79" s="32">
        <f t="shared" si="11"/>
        <v>7101228.129999999</v>
      </c>
    </row>
    <row r="80" spans="1:28" ht="18" customHeight="1" thickBot="1" x14ac:dyDescent="0.25">
      <c r="A80" s="35" t="s">
        <v>30</v>
      </c>
      <c r="B80" s="36" t="s">
        <v>32</v>
      </c>
      <c r="C80" s="37">
        <f t="shared" ref="C80:Z80" si="16">SUM(C79:C79)</f>
        <v>0</v>
      </c>
      <c r="D80" s="37">
        <f t="shared" si="16"/>
        <v>0</v>
      </c>
      <c r="E80" s="37">
        <f t="shared" si="16"/>
        <v>0</v>
      </c>
      <c r="F80" s="37">
        <f t="shared" si="16"/>
        <v>0</v>
      </c>
      <c r="G80" s="37">
        <f t="shared" si="16"/>
        <v>3</v>
      </c>
      <c r="H80" s="37">
        <f t="shared" si="16"/>
        <v>757328.1</v>
      </c>
      <c r="I80" s="37">
        <f t="shared" si="16"/>
        <v>10</v>
      </c>
      <c r="J80" s="37">
        <f t="shared" si="16"/>
        <v>2590114</v>
      </c>
      <c r="K80" s="37">
        <f t="shared" si="16"/>
        <v>5</v>
      </c>
      <c r="L80" s="37">
        <f t="shared" si="16"/>
        <v>1758064</v>
      </c>
      <c r="M80" s="37">
        <f t="shared" si="16"/>
        <v>0</v>
      </c>
      <c r="N80" s="37">
        <f t="shared" si="16"/>
        <v>0</v>
      </c>
      <c r="O80" s="37">
        <f t="shared" si="16"/>
        <v>0</v>
      </c>
      <c r="P80" s="37">
        <f t="shared" si="16"/>
        <v>0</v>
      </c>
      <c r="Q80" s="37">
        <f t="shared" si="16"/>
        <v>2</v>
      </c>
      <c r="R80" s="37">
        <f t="shared" si="16"/>
        <v>323256</v>
      </c>
      <c r="S80" s="37">
        <f t="shared" si="16"/>
        <v>12</v>
      </c>
      <c r="T80" s="37">
        <f t="shared" si="16"/>
        <v>1513439.27</v>
      </c>
      <c r="U80" s="37">
        <f t="shared" si="16"/>
        <v>0</v>
      </c>
      <c r="V80" s="37">
        <f t="shared" si="16"/>
        <v>0</v>
      </c>
      <c r="W80" s="37">
        <f t="shared" si="16"/>
        <v>3</v>
      </c>
      <c r="X80" s="37">
        <f t="shared" si="16"/>
        <v>96551.760000000009</v>
      </c>
      <c r="Y80" s="37">
        <f t="shared" si="16"/>
        <v>2</v>
      </c>
      <c r="Z80" s="37">
        <f t="shared" si="16"/>
        <v>62475</v>
      </c>
      <c r="AA80" s="37">
        <f t="shared" si="10"/>
        <v>37</v>
      </c>
      <c r="AB80" s="38">
        <f t="shared" si="11"/>
        <v>7101228.129999999</v>
      </c>
    </row>
    <row r="81" spans="1:29" ht="18" customHeight="1" x14ac:dyDescent="0.2">
      <c r="A81" s="33" t="s">
        <v>84</v>
      </c>
      <c r="B81" s="30" t="s">
        <v>85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2">
        <f t="shared" si="11"/>
        <v>0</v>
      </c>
    </row>
    <row r="82" spans="1:29" ht="18" customHeight="1" thickBot="1" x14ac:dyDescent="0.25">
      <c r="A82" s="35" t="s">
        <v>89</v>
      </c>
      <c r="B82" s="36" t="s">
        <v>32</v>
      </c>
      <c r="C82" s="37">
        <f t="shared" ref="C82:N82" si="17">SUM(C81:C81)</f>
        <v>0</v>
      </c>
      <c r="D82" s="39">
        <f t="shared" si="17"/>
        <v>0</v>
      </c>
      <c r="E82" s="37">
        <f t="shared" si="17"/>
        <v>0</v>
      </c>
      <c r="F82" s="39">
        <f t="shared" si="17"/>
        <v>0</v>
      </c>
      <c r="G82" s="37">
        <f t="shared" si="17"/>
        <v>0</v>
      </c>
      <c r="H82" s="39">
        <f t="shared" si="17"/>
        <v>0</v>
      </c>
      <c r="I82" s="37">
        <f t="shared" si="17"/>
        <v>0</v>
      </c>
      <c r="J82" s="39">
        <f t="shared" si="17"/>
        <v>0</v>
      </c>
      <c r="K82" s="37">
        <f t="shared" si="17"/>
        <v>0</v>
      </c>
      <c r="L82" s="39">
        <f t="shared" si="17"/>
        <v>0</v>
      </c>
      <c r="M82" s="37">
        <f t="shared" si="17"/>
        <v>0</v>
      </c>
      <c r="N82" s="39">
        <f t="shared" si="17"/>
        <v>0</v>
      </c>
      <c r="O82" s="37">
        <f t="shared" ref="O82:Z82" si="18">SUM(O81:O81)</f>
        <v>0</v>
      </c>
      <c r="P82" s="39">
        <f t="shared" si="18"/>
        <v>0</v>
      </c>
      <c r="Q82" s="37">
        <f t="shared" si="18"/>
        <v>0</v>
      </c>
      <c r="R82" s="39">
        <f t="shared" si="18"/>
        <v>0</v>
      </c>
      <c r="S82" s="37">
        <f t="shared" si="18"/>
        <v>0</v>
      </c>
      <c r="T82" s="39">
        <f t="shared" si="18"/>
        <v>0</v>
      </c>
      <c r="U82" s="37">
        <f t="shared" si="18"/>
        <v>0</v>
      </c>
      <c r="V82" s="39">
        <f t="shared" si="18"/>
        <v>0</v>
      </c>
      <c r="W82" s="37">
        <f t="shared" si="18"/>
        <v>0</v>
      </c>
      <c r="X82" s="39">
        <f t="shared" si="18"/>
        <v>0</v>
      </c>
      <c r="Y82" s="37">
        <f t="shared" si="18"/>
        <v>0</v>
      </c>
      <c r="Z82" s="39">
        <f t="shared" si="18"/>
        <v>0</v>
      </c>
      <c r="AA82" s="37">
        <f t="shared" si="10"/>
        <v>0</v>
      </c>
      <c r="AB82" s="38">
        <f t="shared" si="11"/>
        <v>0</v>
      </c>
    </row>
    <row r="83" spans="1:29" ht="18" customHeight="1" x14ac:dyDescent="0.2">
      <c r="A83" s="33" t="s">
        <v>87</v>
      </c>
      <c r="B83" s="30" t="s">
        <v>112</v>
      </c>
      <c r="C83" s="31">
        <v>2</v>
      </c>
      <c r="D83" s="31">
        <v>7579884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f t="shared" si="10"/>
        <v>2</v>
      </c>
      <c r="AB83" s="32">
        <f t="shared" si="11"/>
        <v>7579884</v>
      </c>
    </row>
    <row r="84" spans="1:29" ht="18" customHeight="1" x14ac:dyDescent="0.2">
      <c r="A84" s="33"/>
      <c r="B84" s="30" t="s">
        <v>86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1</v>
      </c>
      <c r="L84" s="31">
        <v>34376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f t="shared" ref="AA84" si="19">C84+E84+G84+I84+K84+M84+O84+Q84+S84+U84+W84+Y84</f>
        <v>1</v>
      </c>
      <c r="AB84" s="32">
        <f t="shared" ref="AB84" si="20">D84+F84+H84+J84+L84+N84+P84+R84+T84+V84+X84+Z84</f>
        <v>34376</v>
      </c>
    </row>
    <row r="85" spans="1:29" ht="18" customHeight="1" thickBot="1" x14ac:dyDescent="0.25">
      <c r="A85" s="35" t="s">
        <v>90</v>
      </c>
      <c r="B85" s="36" t="s">
        <v>32</v>
      </c>
      <c r="C85" s="37">
        <f t="shared" ref="C85:Z85" si="21">SUM(C83:C84)</f>
        <v>2</v>
      </c>
      <c r="D85" s="37">
        <f t="shared" si="21"/>
        <v>7579884</v>
      </c>
      <c r="E85" s="37">
        <f t="shared" si="21"/>
        <v>0</v>
      </c>
      <c r="F85" s="37">
        <f t="shared" si="21"/>
        <v>0</v>
      </c>
      <c r="G85" s="37">
        <f t="shared" si="21"/>
        <v>0</v>
      </c>
      <c r="H85" s="37">
        <f t="shared" si="21"/>
        <v>0</v>
      </c>
      <c r="I85" s="37">
        <f t="shared" si="21"/>
        <v>0</v>
      </c>
      <c r="J85" s="37">
        <f t="shared" si="21"/>
        <v>0</v>
      </c>
      <c r="K85" s="37">
        <f t="shared" si="21"/>
        <v>1</v>
      </c>
      <c r="L85" s="37">
        <f t="shared" si="21"/>
        <v>34376</v>
      </c>
      <c r="M85" s="37">
        <f t="shared" si="21"/>
        <v>0</v>
      </c>
      <c r="N85" s="37">
        <f t="shared" si="21"/>
        <v>0</v>
      </c>
      <c r="O85" s="37">
        <f t="shared" si="21"/>
        <v>0</v>
      </c>
      <c r="P85" s="37">
        <f t="shared" si="21"/>
        <v>0</v>
      </c>
      <c r="Q85" s="37">
        <f t="shared" si="21"/>
        <v>0</v>
      </c>
      <c r="R85" s="37">
        <f t="shared" si="21"/>
        <v>0</v>
      </c>
      <c r="S85" s="37">
        <f t="shared" si="21"/>
        <v>0</v>
      </c>
      <c r="T85" s="37">
        <f t="shared" si="21"/>
        <v>0</v>
      </c>
      <c r="U85" s="37">
        <f t="shared" si="21"/>
        <v>0</v>
      </c>
      <c r="V85" s="37">
        <f t="shared" si="21"/>
        <v>0</v>
      </c>
      <c r="W85" s="37">
        <f t="shared" si="21"/>
        <v>0</v>
      </c>
      <c r="X85" s="37">
        <f t="shared" si="21"/>
        <v>0</v>
      </c>
      <c r="Y85" s="37">
        <f t="shared" si="21"/>
        <v>0</v>
      </c>
      <c r="Z85" s="37">
        <f t="shared" si="21"/>
        <v>0</v>
      </c>
      <c r="AA85" s="37">
        <f t="shared" si="10"/>
        <v>3</v>
      </c>
      <c r="AB85" s="38">
        <f t="shared" si="11"/>
        <v>7614260</v>
      </c>
    </row>
    <row r="86" spans="1:29" ht="18" customHeight="1" x14ac:dyDescent="0.2">
      <c r="A86" s="33" t="s">
        <v>29</v>
      </c>
      <c r="B86" s="30" t="s">
        <v>44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2</v>
      </c>
      <c r="P86" s="31">
        <v>658891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f t="shared" si="10"/>
        <v>2</v>
      </c>
      <c r="AB86" s="32">
        <f t="shared" si="11"/>
        <v>658891</v>
      </c>
    </row>
    <row r="87" spans="1:29" ht="18" customHeight="1" x14ac:dyDescent="0.2">
      <c r="A87" s="33"/>
      <c r="B87" s="30" t="s">
        <v>109</v>
      </c>
      <c r="C87" s="31">
        <v>0</v>
      </c>
      <c r="D87" s="31">
        <v>0</v>
      </c>
      <c r="E87" s="31">
        <v>1</v>
      </c>
      <c r="F87" s="31">
        <v>255611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f t="shared" si="10"/>
        <v>1</v>
      </c>
      <c r="AB87" s="32">
        <f t="shared" si="11"/>
        <v>255611</v>
      </c>
    </row>
    <row r="88" spans="1:29" ht="18" customHeight="1" x14ac:dyDescent="0.2">
      <c r="A88" s="33"/>
      <c r="B88" s="30" t="s">
        <v>110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1</v>
      </c>
      <c r="P88" s="31">
        <v>3527940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f t="shared" si="10"/>
        <v>1</v>
      </c>
      <c r="AB88" s="32">
        <f t="shared" si="11"/>
        <v>3527940</v>
      </c>
    </row>
    <row r="89" spans="1:29" ht="18" customHeight="1" x14ac:dyDescent="0.2">
      <c r="A89" s="33"/>
      <c r="B89" s="30" t="s">
        <v>31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1</v>
      </c>
      <c r="L89" s="31">
        <v>184000</v>
      </c>
      <c r="M89" s="31">
        <v>0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31">
        <v>0</v>
      </c>
      <c r="X89" s="31">
        <v>0</v>
      </c>
      <c r="Y89" s="31">
        <v>0</v>
      </c>
      <c r="Z89" s="31">
        <v>0</v>
      </c>
      <c r="AA89" s="31">
        <f t="shared" si="10"/>
        <v>1</v>
      </c>
      <c r="AB89" s="32">
        <f t="shared" si="11"/>
        <v>184000</v>
      </c>
    </row>
    <row r="90" spans="1:29" ht="18" customHeight="1" x14ac:dyDescent="0.2">
      <c r="A90" s="33"/>
      <c r="B90" s="30" t="s">
        <v>111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1</v>
      </c>
      <c r="P90" s="31">
        <v>3527940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1">
        <v>0</v>
      </c>
      <c r="X90" s="31">
        <v>0</v>
      </c>
      <c r="Y90" s="31">
        <v>0</v>
      </c>
      <c r="Z90" s="31">
        <v>0</v>
      </c>
      <c r="AA90" s="31">
        <f t="shared" ref="AA90" si="22">C90+E90+G90+I90+K90+M90+O90+Q90+S90+U90+W90+Y90</f>
        <v>1</v>
      </c>
      <c r="AB90" s="32">
        <f t="shared" ref="AB90" si="23">D90+F90+H90+J90+L90+N90+P90+R90+T90+V90+X90+Z90</f>
        <v>3527940</v>
      </c>
    </row>
    <row r="91" spans="1:29" ht="18" customHeight="1" thickBot="1" x14ac:dyDescent="0.25">
      <c r="A91" s="35" t="s">
        <v>29</v>
      </c>
      <c r="B91" s="36" t="s">
        <v>32</v>
      </c>
      <c r="C91" s="37">
        <f t="shared" ref="C91:Z91" si="24">SUM(C86:C90)</f>
        <v>0</v>
      </c>
      <c r="D91" s="37">
        <f t="shared" si="24"/>
        <v>0</v>
      </c>
      <c r="E91" s="37">
        <f t="shared" si="24"/>
        <v>1</v>
      </c>
      <c r="F91" s="37">
        <f t="shared" si="24"/>
        <v>255611</v>
      </c>
      <c r="G91" s="37">
        <f t="shared" si="24"/>
        <v>0</v>
      </c>
      <c r="H91" s="37">
        <f t="shared" si="24"/>
        <v>0</v>
      </c>
      <c r="I91" s="37">
        <f t="shared" si="24"/>
        <v>0</v>
      </c>
      <c r="J91" s="37">
        <f t="shared" si="24"/>
        <v>0</v>
      </c>
      <c r="K91" s="37">
        <f t="shared" si="24"/>
        <v>1</v>
      </c>
      <c r="L91" s="37">
        <f t="shared" si="24"/>
        <v>184000</v>
      </c>
      <c r="M91" s="37">
        <f t="shared" si="24"/>
        <v>0</v>
      </c>
      <c r="N91" s="37">
        <f t="shared" si="24"/>
        <v>0</v>
      </c>
      <c r="O91" s="37">
        <f t="shared" si="24"/>
        <v>4</v>
      </c>
      <c r="P91" s="37">
        <f t="shared" si="24"/>
        <v>7714771</v>
      </c>
      <c r="Q91" s="37">
        <f t="shared" si="24"/>
        <v>0</v>
      </c>
      <c r="R91" s="37">
        <f t="shared" si="24"/>
        <v>0</v>
      </c>
      <c r="S91" s="37">
        <f t="shared" si="24"/>
        <v>0</v>
      </c>
      <c r="T91" s="37">
        <f t="shared" si="24"/>
        <v>0</v>
      </c>
      <c r="U91" s="37">
        <f t="shared" si="24"/>
        <v>0</v>
      </c>
      <c r="V91" s="37">
        <f t="shared" si="24"/>
        <v>0</v>
      </c>
      <c r="W91" s="37">
        <f t="shared" si="24"/>
        <v>0</v>
      </c>
      <c r="X91" s="37">
        <f t="shared" si="24"/>
        <v>0</v>
      </c>
      <c r="Y91" s="37">
        <f t="shared" si="24"/>
        <v>0</v>
      </c>
      <c r="Z91" s="37">
        <f t="shared" si="24"/>
        <v>0</v>
      </c>
      <c r="AA91" s="37">
        <f t="shared" si="10"/>
        <v>6</v>
      </c>
      <c r="AB91" s="38">
        <f t="shared" si="11"/>
        <v>8154382</v>
      </c>
    </row>
    <row r="92" spans="1:29" ht="18" customHeight="1" thickBot="1" x14ac:dyDescent="0.25">
      <c r="A92" s="25"/>
      <c r="B92" s="26"/>
      <c r="C92" s="40"/>
      <c r="D92" s="40"/>
      <c r="E92" s="40"/>
      <c r="F92" s="41"/>
      <c r="G92" s="42"/>
      <c r="H92" s="43"/>
      <c r="I92" s="42"/>
      <c r="J92" s="43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9" ht="18" customHeight="1" thickBot="1" x14ac:dyDescent="0.25">
      <c r="A93" s="44" t="s">
        <v>0</v>
      </c>
      <c r="B93" s="51"/>
      <c r="C93" s="52">
        <f t="shared" ref="C93:AB93" si="25">C20+C28+C31+C41+C75+C78+C80+C82+C85+C91</f>
        <v>234</v>
      </c>
      <c r="D93" s="52">
        <f t="shared" si="25"/>
        <v>85963505.239999995</v>
      </c>
      <c r="E93" s="52">
        <f t="shared" si="25"/>
        <v>32</v>
      </c>
      <c r="F93" s="52">
        <f t="shared" si="25"/>
        <v>20152916.670000002</v>
      </c>
      <c r="G93" s="52">
        <f t="shared" si="25"/>
        <v>46</v>
      </c>
      <c r="H93" s="52">
        <f t="shared" si="25"/>
        <v>17821849.75</v>
      </c>
      <c r="I93" s="52">
        <f t="shared" si="25"/>
        <v>37</v>
      </c>
      <c r="J93" s="52">
        <f t="shared" si="25"/>
        <v>7846462</v>
      </c>
      <c r="K93" s="52">
        <f t="shared" si="25"/>
        <v>37</v>
      </c>
      <c r="L93" s="52">
        <f t="shared" si="25"/>
        <v>8221255.1200000001</v>
      </c>
      <c r="M93" s="52">
        <f t="shared" si="25"/>
        <v>24</v>
      </c>
      <c r="N93" s="52">
        <f t="shared" si="25"/>
        <v>2505342.92</v>
      </c>
      <c r="O93" s="52">
        <f t="shared" si="25"/>
        <v>10</v>
      </c>
      <c r="P93" s="52">
        <f t="shared" si="25"/>
        <v>8759447</v>
      </c>
      <c r="Q93" s="52">
        <f t="shared" si="25"/>
        <v>12</v>
      </c>
      <c r="R93" s="52">
        <f t="shared" si="25"/>
        <v>1488343.3599999999</v>
      </c>
      <c r="S93" s="52">
        <f t="shared" si="25"/>
        <v>18</v>
      </c>
      <c r="T93" s="52">
        <f t="shared" si="25"/>
        <v>2157890.27</v>
      </c>
      <c r="U93" s="52">
        <f t="shared" si="25"/>
        <v>7</v>
      </c>
      <c r="V93" s="52">
        <f t="shared" si="25"/>
        <v>2566733.9500000002</v>
      </c>
      <c r="W93" s="52">
        <f t="shared" si="25"/>
        <v>10</v>
      </c>
      <c r="X93" s="52">
        <f t="shared" si="25"/>
        <v>2067039.44</v>
      </c>
      <c r="Y93" s="52">
        <f t="shared" si="25"/>
        <v>22</v>
      </c>
      <c r="Z93" s="52">
        <f t="shared" si="25"/>
        <v>3212577.2800000003</v>
      </c>
      <c r="AA93" s="52">
        <f t="shared" si="25"/>
        <v>489</v>
      </c>
      <c r="AB93" s="53">
        <f t="shared" si="25"/>
        <v>162763363</v>
      </c>
      <c r="AC93" s="23"/>
    </row>
  </sheetData>
  <sortState ref="A102:AB191">
    <sortCondition ref="A102:A191"/>
  </sortState>
  <mergeCells count="16">
    <mergeCell ref="B2:P2"/>
    <mergeCell ref="E4:F4"/>
    <mergeCell ref="C4:D4"/>
    <mergeCell ref="G4:H4"/>
    <mergeCell ref="A4:A5"/>
    <mergeCell ref="B4:B5"/>
    <mergeCell ref="I4:J4"/>
    <mergeCell ref="M4:N4"/>
    <mergeCell ref="AA4:AB4"/>
    <mergeCell ref="K4:L4"/>
    <mergeCell ref="O4:P4"/>
    <mergeCell ref="Q4:R4"/>
    <mergeCell ref="S4:T4"/>
    <mergeCell ref="U4:V4"/>
    <mergeCell ref="W4:X4"/>
    <mergeCell ref="Y4:Z4"/>
  </mergeCells>
  <phoneticPr fontId="0" type="noConversion"/>
  <pageMargins left="0.25" right="0" top="0.25" bottom="0.5" header="0" footer="0.25"/>
  <pageSetup scale="36" fitToHeight="2" orientation="landscape" r:id="rId1"/>
  <headerFooter alignWithMargins="0">
    <oddFooter>Page &amp;P of &amp;N</oddFooter>
  </headerFooter>
  <rowBreaks count="1" manualBreakCount="1">
    <brk id="80" max="2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A5297F-81CA-4C80-8734-BAD7B59E1CA1}"/>
</file>

<file path=customXml/itemProps2.xml><?xml version="1.0" encoding="utf-8"?>
<ds:datastoreItem xmlns:ds="http://schemas.openxmlformats.org/officeDocument/2006/customXml" ds:itemID="{31EC7794-D35D-45F0-B121-2A197B1F27C3}"/>
</file>

<file path=customXml/itemProps3.xml><?xml version="1.0" encoding="utf-8"?>
<ds:datastoreItem xmlns:ds="http://schemas.openxmlformats.org/officeDocument/2006/customXml" ds:itemID="{D6207D58-F0BB-4D90-8C02-E67A8FCC4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2020-09-03T16:01:54Z</cp:lastPrinted>
  <dcterms:created xsi:type="dcterms:W3CDTF">2003-07-30T18:18:18Z</dcterms:created>
  <dcterms:modified xsi:type="dcterms:W3CDTF">2020-09-03T16:24:11Z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