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19\"/>
    </mc:Choice>
  </mc:AlternateContent>
  <bookViews>
    <workbookView xWindow="720" yWindow="570" windowWidth="10875" windowHeight="5385"/>
  </bookViews>
  <sheets>
    <sheet name="Summary" sheetId="7" r:id="rId1"/>
    <sheet name="By Unit" sheetId="6" r:id="rId2"/>
  </sheets>
  <definedNames>
    <definedName name="_xlnm.Print_Area" localSheetId="1">'By Unit'!$A$1:$AB$101</definedName>
    <definedName name="_xlnm.Print_Area" localSheetId="0">Summary!$A$1:$AA$20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AA7" i="7" l="1"/>
  <c r="AA8" i="7"/>
  <c r="AA9" i="7"/>
  <c r="AA10" i="7"/>
  <c r="AA11" i="7"/>
  <c r="AA12" i="7"/>
  <c r="AA13" i="7"/>
  <c r="AA14" i="7"/>
  <c r="AA15" i="7"/>
  <c r="Z7" i="7"/>
  <c r="Z8" i="7"/>
  <c r="Z9" i="7"/>
  <c r="Z10" i="7"/>
  <c r="Z11" i="7"/>
  <c r="Z12" i="7"/>
  <c r="Z13" i="7"/>
  <c r="Z14" i="7"/>
  <c r="Z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6" i="7"/>
  <c r="AA6" i="7"/>
  <c r="AA16" i="7" l="1"/>
  <c r="Z16" i="7"/>
  <c r="AA95" i="6" l="1"/>
  <c r="AB95" i="6"/>
  <c r="AA76" i="6"/>
  <c r="AB76" i="6"/>
  <c r="AA25" i="6"/>
  <c r="AB25" i="6"/>
  <c r="AB97" i="6"/>
  <c r="AA97" i="6"/>
  <c r="AB94" i="6"/>
  <c r="AA94" i="6"/>
  <c r="AB93" i="6"/>
  <c r="AA93" i="6"/>
  <c r="AB92" i="6"/>
  <c r="AA92" i="6"/>
  <c r="AB91" i="6"/>
  <c r="AA91" i="6"/>
  <c r="AB90" i="6"/>
  <c r="AA90" i="6"/>
  <c r="AB88" i="6"/>
  <c r="AA88" i="6"/>
  <c r="AB87" i="6"/>
  <c r="AA87" i="6"/>
  <c r="AB86" i="6"/>
  <c r="AA86" i="6"/>
  <c r="AB84" i="6"/>
  <c r="AB82" i="6"/>
  <c r="AA82" i="6"/>
  <c r="AB75" i="6"/>
  <c r="AA75" i="6"/>
  <c r="AB74" i="6"/>
  <c r="AA74" i="6"/>
  <c r="AB73" i="6"/>
  <c r="AA73" i="6"/>
  <c r="AB72" i="6"/>
  <c r="AA72" i="6"/>
  <c r="AB71" i="6"/>
  <c r="AA71" i="6"/>
  <c r="AB70" i="6"/>
  <c r="AA70" i="6"/>
  <c r="AB69" i="6"/>
  <c r="AA69" i="6"/>
  <c r="AB68" i="6"/>
  <c r="AA68" i="6"/>
  <c r="AB67" i="6"/>
  <c r="AA67" i="6"/>
  <c r="AB66" i="6"/>
  <c r="AA66" i="6"/>
  <c r="AB65" i="6"/>
  <c r="AA65" i="6"/>
  <c r="AB64" i="6"/>
  <c r="AA64" i="6"/>
  <c r="AB63" i="6"/>
  <c r="AA63" i="6"/>
  <c r="AB62" i="6"/>
  <c r="AA62" i="6"/>
  <c r="AB61" i="6"/>
  <c r="AA61" i="6"/>
  <c r="AB60" i="6"/>
  <c r="AA60" i="6"/>
  <c r="AB59" i="6"/>
  <c r="AA59" i="6"/>
  <c r="AB58" i="6"/>
  <c r="AA58" i="6"/>
  <c r="AB57" i="6"/>
  <c r="AA57" i="6"/>
  <c r="AB56" i="6"/>
  <c r="AA56" i="6"/>
  <c r="AB55" i="6"/>
  <c r="AA55" i="6"/>
  <c r="AB54" i="6"/>
  <c r="AA54" i="6"/>
  <c r="AB53" i="6"/>
  <c r="AA53" i="6"/>
  <c r="AB52" i="6"/>
  <c r="AA52" i="6"/>
  <c r="AB51" i="6"/>
  <c r="AA51" i="6"/>
  <c r="AB50" i="6"/>
  <c r="AA50" i="6"/>
  <c r="AB49" i="6"/>
  <c r="AA49" i="6"/>
  <c r="AB48" i="6"/>
  <c r="AA48" i="6"/>
  <c r="AB47" i="6"/>
  <c r="AA47" i="6"/>
  <c r="AB46" i="6"/>
  <c r="AA46" i="6"/>
  <c r="AB45" i="6"/>
  <c r="AA45" i="6"/>
  <c r="AB44" i="6"/>
  <c r="AA44" i="6"/>
  <c r="AB43" i="6"/>
  <c r="AA43" i="6"/>
  <c r="AB42" i="6"/>
  <c r="AA42" i="6"/>
  <c r="AB41" i="6"/>
  <c r="AA41" i="6"/>
  <c r="AB39" i="6"/>
  <c r="AA39" i="6"/>
  <c r="AB38" i="6"/>
  <c r="AA38" i="6"/>
  <c r="AB37" i="6"/>
  <c r="AA37" i="6"/>
  <c r="AB36" i="6"/>
  <c r="AA36" i="6"/>
  <c r="AB35" i="6"/>
  <c r="AA35" i="6"/>
  <c r="AB34" i="6"/>
  <c r="AA34" i="6"/>
  <c r="AB33" i="6"/>
  <c r="AA33" i="6"/>
  <c r="AB32" i="6"/>
  <c r="AA32" i="6"/>
  <c r="AB30" i="6"/>
  <c r="AA30" i="6"/>
  <c r="AB29" i="6"/>
  <c r="AA29" i="6"/>
  <c r="AB28" i="6"/>
  <c r="AA28" i="6"/>
  <c r="AB27" i="6"/>
  <c r="AA27" i="6"/>
  <c r="AB24" i="6"/>
  <c r="AA24" i="6"/>
  <c r="AB23" i="6"/>
  <c r="AA23" i="6"/>
  <c r="AB22" i="6"/>
  <c r="AA22" i="6"/>
  <c r="AB21" i="6"/>
  <c r="AA21" i="6"/>
  <c r="AB20" i="6"/>
  <c r="AA20" i="6"/>
  <c r="AB19" i="6"/>
  <c r="AA19" i="6"/>
  <c r="AB17" i="6"/>
  <c r="AA17" i="6"/>
  <c r="AB16" i="6"/>
  <c r="AA16" i="6"/>
  <c r="AB15" i="6"/>
  <c r="AA15" i="6"/>
  <c r="AB14" i="6"/>
  <c r="AA14" i="6"/>
  <c r="AB13" i="6"/>
  <c r="AA13" i="6"/>
  <c r="AB12" i="6"/>
  <c r="AA12" i="6"/>
  <c r="AB11" i="6"/>
  <c r="AA11" i="6"/>
  <c r="AB10" i="6"/>
  <c r="AA10" i="6"/>
  <c r="AB9" i="6"/>
  <c r="AA9" i="6"/>
  <c r="AB8" i="6"/>
  <c r="AA8" i="6"/>
  <c r="AB7" i="6"/>
  <c r="AA7" i="6"/>
  <c r="AB6" i="6"/>
  <c r="AA6" i="6"/>
  <c r="Z96" i="6"/>
  <c r="Y96" i="6"/>
  <c r="Z89" i="6"/>
  <c r="Y89" i="6"/>
  <c r="Z85" i="6"/>
  <c r="Y85" i="6"/>
  <c r="Z83" i="6"/>
  <c r="Y83" i="6"/>
  <c r="Z81" i="6"/>
  <c r="Y81" i="6"/>
  <c r="Z77" i="6"/>
  <c r="Y77" i="6"/>
  <c r="Z40" i="6"/>
  <c r="Y40" i="6"/>
  <c r="Z31" i="6"/>
  <c r="Y31" i="6"/>
  <c r="Z26" i="6"/>
  <c r="Y26" i="6"/>
  <c r="Z18" i="6"/>
  <c r="Y18" i="6"/>
  <c r="X96" i="6"/>
  <c r="W96" i="6"/>
  <c r="X89" i="6"/>
  <c r="W89" i="6"/>
  <c r="X85" i="6"/>
  <c r="W85" i="6"/>
  <c r="X83" i="6"/>
  <c r="W83" i="6"/>
  <c r="X81" i="6"/>
  <c r="W81" i="6"/>
  <c r="X77" i="6"/>
  <c r="W77" i="6"/>
  <c r="X40" i="6"/>
  <c r="W40" i="6"/>
  <c r="X31" i="6"/>
  <c r="W31" i="6"/>
  <c r="X26" i="6"/>
  <c r="W26" i="6"/>
  <c r="X18" i="6"/>
  <c r="W18" i="6"/>
  <c r="V96" i="6"/>
  <c r="U96" i="6"/>
  <c r="V89" i="6"/>
  <c r="U89" i="6"/>
  <c r="V85" i="6"/>
  <c r="U85" i="6"/>
  <c r="V83" i="6"/>
  <c r="U83" i="6"/>
  <c r="V81" i="6"/>
  <c r="U81" i="6"/>
  <c r="V77" i="6"/>
  <c r="U77" i="6"/>
  <c r="V40" i="6"/>
  <c r="U40" i="6"/>
  <c r="V31" i="6"/>
  <c r="U31" i="6"/>
  <c r="V26" i="6"/>
  <c r="U26" i="6"/>
  <c r="V18" i="6"/>
  <c r="U18" i="6"/>
  <c r="T96" i="6"/>
  <c r="S96" i="6"/>
  <c r="T89" i="6"/>
  <c r="S89" i="6"/>
  <c r="T85" i="6"/>
  <c r="S85" i="6"/>
  <c r="T83" i="6"/>
  <c r="S83" i="6"/>
  <c r="T81" i="6"/>
  <c r="S81" i="6"/>
  <c r="T77" i="6"/>
  <c r="S77" i="6"/>
  <c r="T40" i="6"/>
  <c r="S40" i="6"/>
  <c r="T31" i="6"/>
  <c r="S31" i="6"/>
  <c r="T26" i="6"/>
  <c r="S26" i="6"/>
  <c r="T18" i="6"/>
  <c r="S18" i="6"/>
  <c r="R96" i="6"/>
  <c r="Q96" i="6"/>
  <c r="R89" i="6"/>
  <c r="Q89" i="6"/>
  <c r="R85" i="6"/>
  <c r="Q85" i="6"/>
  <c r="R83" i="6"/>
  <c r="Q83" i="6"/>
  <c r="R81" i="6"/>
  <c r="Q81" i="6"/>
  <c r="R77" i="6"/>
  <c r="Q77" i="6"/>
  <c r="R40" i="6"/>
  <c r="Q40" i="6"/>
  <c r="R31" i="6"/>
  <c r="Q31" i="6"/>
  <c r="R26" i="6"/>
  <c r="Q26" i="6"/>
  <c r="R18" i="6"/>
  <c r="Q18" i="6"/>
  <c r="P96" i="6"/>
  <c r="O96" i="6"/>
  <c r="P89" i="6"/>
  <c r="O89" i="6"/>
  <c r="P85" i="6"/>
  <c r="O85" i="6"/>
  <c r="P83" i="6"/>
  <c r="O83" i="6"/>
  <c r="P81" i="6"/>
  <c r="O81" i="6"/>
  <c r="P77" i="6"/>
  <c r="O77" i="6"/>
  <c r="P40" i="6"/>
  <c r="O40" i="6"/>
  <c r="P31" i="6"/>
  <c r="O31" i="6"/>
  <c r="P26" i="6"/>
  <c r="O26" i="6"/>
  <c r="P18" i="6"/>
  <c r="P98" i="6" s="1"/>
  <c r="O18" i="6"/>
  <c r="R98" i="6" l="1"/>
  <c r="T98" i="6"/>
  <c r="Z98" i="6"/>
  <c r="X98" i="6"/>
  <c r="V98" i="6"/>
  <c r="O98" i="6"/>
  <c r="Q98" i="6"/>
  <c r="S98" i="6"/>
  <c r="U98" i="6"/>
  <c r="W98" i="6"/>
  <c r="Y98" i="6"/>
  <c r="D77" i="6"/>
  <c r="E77" i="6"/>
  <c r="F77" i="6"/>
  <c r="G77" i="6"/>
  <c r="H77" i="6"/>
  <c r="I77" i="6"/>
  <c r="J77" i="6"/>
  <c r="K77" i="6"/>
  <c r="L77" i="6"/>
  <c r="M77" i="6"/>
  <c r="N77" i="6"/>
  <c r="C77" i="6"/>
  <c r="D31" i="6"/>
  <c r="E31" i="6"/>
  <c r="F31" i="6"/>
  <c r="G31" i="6"/>
  <c r="H31" i="6"/>
  <c r="I31" i="6"/>
  <c r="J31" i="6"/>
  <c r="K31" i="6"/>
  <c r="L31" i="6"/>
  <c r="M31" i="6"/>
  <c r="N31" i="6"/>
  <c r="C31" i="6"/>
  <c r="N96" i="6"/>
  <c r="M96" i="6"/>
  <c r="L96" i="6"/>
  <c r="K96" i="6"/>
  <c r="J96" i="6"/>
  <c r="I96" i="6"/>
  <c r="H96" i="6"/>
  <c r="G96" i="6"/>
  <c r="F96" i="6"/>
  <c r="E96" i="6"/>
  <c r="D96" i="6"/>
  <c r="C96" i="6"/>
  <c r="N89" i="6"/>
  <c r="M89" i="6"/>
  <c r="L89" i="6"/>
  <c r="K89" i="6"/>
  <c r="J89" i="6"/>
  <c r="I89" i="6"/>
  <c r="H89" i="6"/>
  <c r="G89" i="6"/>
  <c r="F89" i="6"/>
  <c r="E89" i="6"/>
  <c r="D89" i="6"/>
  <c r="C89" i="6"/>
  <c r="N83" i="6"/>
  <c r="M83" i="6"/>
  <c r="L83" i="6"/>
  <c r="K83" i="6"/>
  <c r="J83" i="6"/>
  <c r="I83" i="6"/>
  <c r="H83" i="6"/>
  <c r="G83" i="6"/>
  <c r="F83" i="6"/>
  <c r="E83" i="6"/>
  <c r="D83" i="6"/>
  <c r="C83" i="6"/>
  <c r="N81" i="6"/>
  <c r="M81" i="6"/>
  <c r="L81" i="6"/>
  <c r="K81" i="6"/>
  <c r="J81" i="6"/>
  <c r="I81" i="6"/>
  <c r="H81" i="6"/>
  <c r="G81" i="6"/>
  <c r="F81" i="6"/>
  <c r="E81" i="6"/>
  <c r="D81" i="6"/>
  <c r="C81" i="6"/>
  <c r="D40" i="6"/>
  <c r="E40" i="6"/>
  <c r="F40" i="6"/>
  <c r="G40" i="6"/>
  <c r="H40" i="6"/>
  <c r="I40" i="6"/>
  <c r="J40" i="6"/>
  <c r="K40" i="6"/>
  <c r="L40" i="6"/>
  <c r="M40" i="6"/>
  <c r="N40" i="6"/>
  <c r="C40" i="6"/>
  <c r="N26" i="6"/>
  <c r="M26" i="6"/>
  <c r="L26" i="6"/>
  <c r="K26" i="6"/>
  <c r="J26" i="6"/>
  <c r="I26" i="6"/>
  <c r="H26" i="6"/>
  <c r="G26" i="6"/>
  <c r="F26" i="6"/>
  <c r="E26" i="6"/>
  <c r="D26" i="6"/>
  <c r="C26" i="6"/>
  <c r="N18" i="6"/>
  <c r="M18" i="6"/>
  <c r="L18" i="6"/>
  <c r="K18" i="6"/>
  <c r="J18" i="6"/>
  <c r="I18" i="6"/>
  <c r="H18" i="6"/>
  <c r="G18" i="6"/>
  <c r="F18" i="6"/>
  <c r="E18" i="6"/>
  <c r="D18" i="6"/>
  <c r="C18" i="6"/>
  <c r="AB18" i="6" l="1"/>
  <c r="AB81" i="6"/>
  <c r="AB83" i="6"/>
  <c r="AB89" i="6"/>
  <c r="AB96" i="6"/>
  <c r="AB40" i="6"/>
  <c r="AB31" i="6"/>
  <c r="AB77" i="6"/>
  <c r="AA18" i="6"/>
  <c r="AA40" i="6"/>
  <c r="AA81" i="6"/>
  <c r="AA83" i="6"/>
  <c r="AA89" i="6"/>
  <c r="AA96" i="6"/>
  <c r="AA31" i="6"/>
  <c r="AA77" i="6"/>
  <c r="AB26" i="6"/>
  <c r="AA26" i="6"/>
  <c r="N85" i="6"/>
  <c r="N98" i="6" s="1"/>
  <c r="M85" i="6"/>
  <c r="M98" i="6" s="1"/>
  <c r="L85" i="6"/>
  <c r="L98" i="6" s="1"/>
  <c r="K85" i="6"/>
  <c r="K98" i="6" s="1"/>
  <c r="J85" i="6"/>
  <c r="J98" i="6" s="1"/>
  <c r="I85" i="6"/>
  <c r="I98" i="6" s="1"/>
  <c r="H85" i="6"/>
  <c r="H98" i="6" s="1"/>
  <c r="G85" i="6"/>
  <c r="G98" i="6" s="1"/>
  <c r="F85" i="6"/>
  <c r="F98" i="6" s="1"/>
  <c r="E85" i="6"/>
  <c r="E98" i="6" s="1"/>
  <c r="D85" i="6"/>
  <c r="D98" i="6" s="1"/>
  <c r="AB98" i="6" l="1"/>
  <c r="AB85" i="6"/>
  <c r="C85" i="6" l="1"/>
  <c r="C98" i="6" l="1"/>
  <c r="AA85" i="6"/>
  <c r="AA98" i="6" s="1"/>
  <c r="B16" i="7"/>
</calcChain>
</file>

<file path=xl/sharedStrings.xml><?xml version="1.0" encoding="utf-8"?>
<sst xmlns="http://schemas.openxmlformats.org/spreadsheetml/2006/main" count="208" uniqueCount="120">
  <si>
    <t>Total</t>
  </si>
  <si>
    <t>Biology</t>
  </si>
  <si>
    <t>Chemistry</t>
  </si>
  <si>
    <t>Geology</t>
  </si>
  <si>
    <t>Physics</t>
  </si>
  <si>
    <t>Social Work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</si>
  <si>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</si>
  <si>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</si>
  <si>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</si>
  <si>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</si>
  <si>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</si>
  <si>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</si>
  <si>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</si>
  <si>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</si>
  <si>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</si>
  <si>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</si>
  <si>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</si>
  <si>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</si>
  <si>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</si>
  <si>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</si>
  <si>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</si>
  <si>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</si>
  <si>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</si>
  <si>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</si>
  <si>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</si>
  <si>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</si>
  <si>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</si>
  <si>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School of Engineering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</si>
  <si>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</si>
  <si>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</si>
  <si>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</si>
  <si>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</si>
  <si>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</si>
  <si>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</si>
  <si>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</si>
  <si>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</si>
  <si>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Neurological Sciences</t>
  </si>
  <si>
    <t>Nursing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</si>
  <si>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</si>
  <si>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</si>
  <si>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</si>
  <si>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</si>
  <si>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</si>
  <si>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VP Research Admin Office</t>
  </si>
  <si>
    <t>LARNER COLLEGE OF MEDICINE</t>
  </si>
  <si>
    <t>LCOM</t>
  </si>
  <si>
    <t>Medicine</t>
  </si>
  <si>
    <t>Academic Success Prg</t>
  </si>
  <si>
    <t>EPSCoR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</si>
  <si>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</si>
  <si>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</si>
  <si>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</si>
  <si>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</si>
  <si>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</si>
  <si>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</si>
  <si>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</si>
  <si>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</si>
  <si>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</si>
  <si>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</si>
  <si>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</si>
  <si>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</si>
  <si>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Economics</t>
  </si>
  <si>
    <t>Ctr on Disability &amp; Community</t>
  </si>
  <si>
    <t>Leadership and Development Sci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</si>
  <si>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</si>
  <si>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</si>
  <si>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</si>
  <si>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</si>
  <si>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</si>
  <si>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</si>
  <si>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</si>
  <si>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Cont Medical &amp; Interprof Ed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</si>
  <si>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</si>
  <si>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</si>
  <si>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</si>
  <si>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</si>
  <si>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</si>
  <si>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</si>
  <si>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</si>
  <si>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</si>
  <si>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</si>
  <si>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Med-Vascular Biology</t>
  </si>
  <si>
    <t>Molecular Physlgy &amp; Biophysics</t>
  </si>
  <si>
    <t>ObGyn-General</t>
  </si>
  <si>
    <t>Obstetrics Gynecology&amp;Reprod</t>
  </si>
  <si>
    <t>Ofc of Health Promo Research</t>
  </si>
  <si>
    <t>PathLabMed - Anatomic</t>
  </si>
  <si>
    <t>Pathology&amp;Laboratory Medicine</t>
  </si>
  <si>
    <t>Peds-Neonatology</t>
  </si>
  <si>
    <t>Peds-Pulmonary</t>
  </si>
  <si>
    <t>Surg-Emergency Med</t>
  </si>
  <si>
    <t>Surg-General</t>
  </si>
  <si>
    <t>Surg-Trauma</t>
  </si>
  <si>
    <t>Biomedical and Health Sci</t>
  </si>
  <si>
    <t>Rehab &amp; Movement Sci</t>
  </si>
  <si>
    <t>GROSSMAN SCHOOL OF BUSINESS</t>
  </si>
  <si>
    <t>Grossman School of Business</t>
  </si>
  <si>
    <t>Fleming Museum</t>
  </si>
  <si>
    <t>Police Services</t>
  </si>
  <si>
    <t>Risk Management and Safety</t>
  </si>
  <si>
    <t>Senior VP &amp; Provost</t>
  </si>
  <si>
    <t>VT Advanced Computing Core</t>
  </si>
  <si>
    <t>OFFICE OF VICE PRESIDENT FOR RESEARCH</t>
  </si>
  <si>
    <t>Rubenstein Sch Env &amp; Nat Res</t>
  </si>
  <si>
    <t>GSM</t>
  </si>
  <si>
    <t>OVPR</t>
  </si>
  <si>
    <t xml:space="preserve">FY19 Sponsored Project Activity Report - Awards Received by Originating Federal Sponsor by College/Unit                                                                </t>
  </si>
  <si>
    <t xml:space="preserve">FY19 Sponsored Project Activity Report - Awards Received by Originating Federal Sponsor by College/Unit and Department                                                           </t>
  </si>
  <si>
    <t>NSF</t>
  </si>
  <si>
    <t>DOD</t>
  </si>
  <si>
    <t>DOT</t>
  </si>
  <si>
    <t>DOI</t>
  </si>
  <si>
    <t>NASA</t>
  </si>
  <si>
    <t>DHHS - NIH</t>
  </si>
  <si>
    <t>DHHS - OTHER</t>
  </si>
  <si>
    <t>USDA - NIFA</t>
  </si>
  <si>
    <t>USDA - OTHER</t>
  </si>
  <si>
    <t>* OTHER FEDERAL AGENCY includes: DHS, EPA, DOJ, IMLS, NEH, PC, USAID, VA</t>
  </si>
  <si>
    <t>ED</t>
  </si>
  <si>
    <t>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</si>
</sst>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78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8" xfId="3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9" xfId="1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right" vertical="center"/>
    </xf>
    <xf numFmtId="3" fontId="2" fillId="0" borderId="20" xfId="1" applyNumberFormat="1" applyFont="1" applyFill="1" applyBorder="1" applyAlignment="1">
      <alignment horizontal="right" vertical="center"/>
    </xf>
    <xf numFmtId="0" fontId="4" fillId="0" borderId="21" xfId="3" applyFont="1" applyFill="1" applyBorder="1" applyAlignment="1">
      <alignment vertical="center"/>
    </xf>
    <xf numFmtId="3" fontId="4" fillId="0" borderId="22" xfId="4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 wrapText="1"/>
    </xf>
    <xf numFmtId="3" fontId="2" fillId="2" borderId="24" xfId="0" applyNumberFormat="1" applyFont="1" applyFill="1" applyBorder="1" applyAlignment="1">
      <alignment vertical="center" wrapText="1"/>
    </xf>
    <xf numFmtId="3" fontId="2" fillId="2" borderId="25" xfId="0" applyNumberFormat="1" applyFont="1" applyFill="1" applyBorder="1" applyAlignment="1">
      <alignment vertical="center" wrapText="1"/>
    </xf>
    <xf numFmtId="1" fontId="1" fillId="0" borderId="0" xfId="1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64" fontId="1" fillId="0" borderId="0" xfId="1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</cellXfs>
  <cellStyles count="6">
    <cellStyle name="Comma" xfId="1" builtinId="3"/>
    <cellStyle name="Currency" xfId="2" builtinId="4"/>
    <cellStyle name="Normal" xfId="0" builtinId="0"/>
    <cellStyle name="Normal_By Unit" xfId="5"/>
    <cellStyle name="Normal_Sheet1" xfId="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3510485</xdr:colOff>
      <xdr:row>2</xdr:row>
      <xdr:rowOff>124881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279923</xdr:colOff>
      <xdr:row>0</xdr:row>
      <xdr:rowOff>220131</xdr:rowOff>
    </xdr:from>
    <xdr:to>
      <xdr:col>0</xdr:col>
      <xdr:colOff>3336732</xdr:colOff>
      <xdr:row>2</xdr:row>
      <xdr:rowOff>110332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23" y="220131"/>
          <a:ext cx="3056809" cy="56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69.42578125" style="2" customWidth="1"/>
    <col min="2" max="2" width="12.7109375" style="7" customWidth="1"/>
    <col min="3" max="3" width="12.7109375" style="8" customWidth="1"/>
    <col min="4" max="4" width="12.7109375" style="7" customWidth="1"/>
    <col min="5" max="5" width="12.7109375" style="8" customWidth="1"/>
    <col min="6" max="6" width="12.7109375" style="7" customWidth="1"/>
    <col min="7" max="7" width="12.7109375" style="9" customWidth="1"/>
    <col min="8" max="8" width="12.7109375" style="1" customWidth="1"/>
    <col min="9" max="9" width="12.7109375" style="5" customWidth="1"/>
    <col min="10" max="10" width="12.7109375" style="6" customWidth="1"/>
    <col min="11" max="11" width="12.7109375" style="5" customWidth="1"/>
    <col min="12" max="12" width="12.7109375" style="7" customWidth="1"/>
    <col min="13" max="13" width="12.7109375" style="8" customWidth="1"/>
    <col min="14" max="32" width="12.7109375" style="2" customWidth="1"/>
    <col min="33" max="16384" width="19.42578125" style="2"/>
  </cols>
  <sheetData>
    <row r="1" spans="1:27" ht="24" customHeight="1" x14ac:dyDescent="0.2"/>
    <row r="2" spans="1:27" ht="24" customHeight="1" x14ac:dyDescent="0.2">
      <c r="B2" s="13" t="s">
        <v>106</v>
      </c>
    </row>
    <row r="3" spans="1:27" s="3" customFormat="1" ht="24" customHeight="1" thickBot="1" x14ac:dyDescent="0.25">
      <c r="A3" s="12"/>
      <c r="C3" s="14"/>
      <c r="D3" s="4"/>
      <c r="E3" s="15"/>
      <c r="F3" s="15"/>
      <c r="G3" s="15"/>
      <c r="H3" s="15"/>
      <c r="I3" s="15"/>
      <c r="J3" s="16"/>
      <c r="K3" s="16"/>
      <c r="L3" s="17"/>
      <c r="M3" s="16"/>
    </row>
    <row r="4" spans="1:27" s="10" customFormat="1" ht="20.100000000000001" customHeight="1" x14ac:dyDescent="0.2">
      <c r="A4" s="71" t="s">
        <v>23</v>
      </c>
      <c r="B4" s="67" t="s">
        <v>113</v>
      </c>
      <c r="C4" s="68"/>
      <c r="D4" s="67" t="s">
        <v>114</v>
      </c>
      <c r="E4" s="68"/>
      <c r="F4" s="67" t="s">
        <v>115</v>
      </c>
      <c r="G4" s="68"/>
      <c r="H4" s="67" t="s">
        <v>116</v>
      </c>
      <c r="I4" s="68"/>
      <c r="J4" s="67" t="s">
        <v>108</v>
      </c>
      <c r="K4" s="68"/>
      <c r="L4" s="67" t="s">
        <v>109</v>
      </c>
      <c r="M4" s="68"/>
      <c r="N4" s="67" t="s">
        <v>118</v>
      </c>
      <c r="O4" s="68"/>
      <c r="P4" s="67" t="s">
        <v>110</v>
      </c>
      <c r="Q4" s="68"/>
      <c r="R4" s="67" t="s">
        <v>111</v>
      </c>
      <c r="S4" s="68"/>
      <c r="T4" s="67" t="s">
        <v>119</v>
      </c>
      <c r="U4" s="68"/>
      <c r="V4" s="67" t="s">
        <v>112</v>
      </c>
      <c r="W4" s="68"/>
      <c r="X4" s="67" t="s">
        <v>30</v>
      </c>
      <c r="Y4" s="68"/>
      <c r="Z4" s="67" t="s">
        <v>0</v>
      </c>
      <c r="AA4" s="69"/>
    </row>
    <row r="5" spans="1:27" s="11" customFormat="1" ht="24.95" customHeight="1" x14ac:dyDescent="0.2">
      <c r="A5" s="72"/>
      <c r="B5" s="18" t="s">
        <v>11</v>
      </c>
      <c r="C5" s="18" t="s">
        <v>12</v>
      </c>
      <c r="D5" s="18" t="s">
        <v>11</v>
      </c>
      <c r="E5" s="18" t="s">
        <v>12</v>
      </c>
      <c r="F5" s="18" t="s">
        <v>11</v>
      </c>
      <c r="G5" s="18" t="s">
        <v>12</v>
      </c>
      <c r="H5" s="18" t="s">
        <v>11</v>
      </c>
      <c r="I5" s="18" t="s">
        <v>12</v>
      </c>
      <c r="J5" s="18" t="s">
        <v>11</v>
      </c>
      <c r="K5" s="18" t="s">
        <v>12</v>
      </c>
      <c r="L5" s="18" t="s">
        <v>11</v>
      </c>
      <c r="M5" s="18" t="s">
        <v>12</v>
      </c>
      <c r="N5" s="18" t="s">
        <v>11</v>
      </c>
      <c r="O5" s="18" t="s">
        <v>12</v>
      </c>
      <c r="P5" s="18" t="s">
        <v>11</v>
      </c>
      <c r="Q5" s="18" t="s">
        <v>12</v>
      </c>
      <c r="R5" s="18" t="s">
        <v>11</v>
      </c>
      <c r="S5" s="18" t="s">
        <v>12</v>
      </c>
      <c r="T5" s="18" t="s">
        <v>11</v>
      </c>
      <c r="U5" s="18" t="s">
        <v>12</v>
      </c>
      <c r="V5" s="18" t="s">
        <v>11</v>
      </c>
      <c r="W5" s="18" t="s">
        <v>12</v>
      </c>
      <c r="X5" s="18" t="s">
        <v>11</v>
      </c>
      <c r="Y5" s="18" t="s">
        <v>12</v>
      </c>
      <c r="Z5" s="18" t="s">
        <v>11</v>
      </c>
      <c r="AA5" s="21" t="s">
        <v>12</v>
      </c>
    </row>
    <row r="6" spans="1:27" s="10" customFormat="1" ht="18" customHeight="1" x14ac:dyDescent="0.2">
      <c r="A6" s="56" t="s">
        <v>50</v>
      </c>
      <c r="B6" s="22">
        <v>2</v>
      </c>
      <c r="C6" s="22">
        <v>547733.12</v>
      </c>
      <c r="D6" s="22">
        <v>3</v>
      </c>
      <c r="E6" s="22">
        <v>527574.36</v>
      </c>
      <c r="F6" s="22">
        <v>31</v>
      </c>
      <c r="G6" s="22">
        <v>15019055.530000001</v>
      </c>
      <c r="H6" s="22">
        <v>13</v>
      </c>
      <c r="I6" s="22">
        <v>1736406.9100000001</v>
      </c>
      <c r="J6" s="22">
        <v>2</v>
      </c>
      <c r="K6" s="22">
        <v>312602.46000000002</v>
      </c>
      <c r="L6" s="22">
        <v>0</v>
      </c>
      <c r="M6" s="22">
        <v>0</v>
      </c>
      <c r="N6" s="22">
        <v>3</v>
      </c>
      <c r="O6" s="22">
        <v>587742</v>
      </c>
      <c r="P6" s="22">
        <v>0</v>
      </c>
      <c r="Q6" s="22">
        <v>0</v>
      </c>
      <c r="R6" s="22">
        <v>1</v>
      </c>
      <c r="S6" s="22">
        <v>3450</v>
      </c>
      <c r="T6" s="22">
        <v>0</v>
      </c>
      <c r="U6" s="22">
        <v>0</v>
      </c>
      <c r="V6" s="22">
        <v>0</v>
      </c>
      <c r="W6" s="22">
        <v>0</v>
      </c>
      <c r="X6" s="22">
        <v>8</v>
      </c>
      <c r="Y6" s="22">
        <v>277699.37</v>
      </c>
      <c r="Z6" s="22">
        <f t="shared" ref="Z6:Z15" si="0">B6+D6+F6+H6+J6+L6+N6+P6+R6+T6+V6+X6</f>
        <v>63</v>
      </c>
      <c r="AA6" s="57">
        <f t="shared" ref="AA6:AA15" si="1">C6+E6+G6+I6+K6+M6+O6+Q6+S6+U6+W6+Y6</f>
        <v>19012263.750000004</v>
      </c>
    </row>
    <row r="7" spans="1:27" s="10" customFormat="1" ht="18" customHeight="1" x14ac:dyDescent="0.2">
      <c r="A7" s="56" t="s">
        <v>17</v>
      </c>
      <c r="B7" s="22">
        <v>10</v>
      </c>
      <c r="C7" s="22">
        <v>2384386.04</v>
      </c>
      <c r="D7" s="22">
        <v>0</v>
      </c>
      <c r="E7" s="22">
        <v>0</v>
      </c>
      <c r="F7" s="22">
        <v>2</v>
      </c>
      <c r="G7" s="22">
        <v>216580</v>
      </c>
      <c r="H7" s="22">
        <v>1</v>
      </c>
      <c r="I7" s="22">
        <v>13800</v>
      </c>
      <c r="J7" s="22">
        <v>15</v>
      </c>
      <c r="K7" s="22">
        <v>4983210.51</v>
      </c>
      <c r="L7" s="22">
        <v>6</v>
      </c>
      <c r="M7" s="22">
        <v>142228.5</v>
      </c>
      <c r="N7" s="22">
        <v>0</v>
      </c>
      <c r="O7" s="22">
        <v>0</v>
      </c>
      <c r="P7" s="22">
        <v>12</v>
      </c>
      <c r="Q7" s="22">
        <v>745950.4</v>
      </c>
      <c r="R7" s="22">
        <v>2</v>
      </c>
      <c r="S7" s="22">
        <v>15486.36</v>
      </c>
      <c r="T7" s="22">
        <v>1</v>
      </c>
      <c r="U7" s="22">
        <v>83171.72</v>
      </c>
      <c r="V7" s="22">
        <v>0</v>
      </c>
      <c r="W7" s="22">
        <v>0</v>
      </c>
      <c r="X7" s="22">
        <v>1</v>
      </c>
      <c r="Y7" s="22">
        <v>28764</v>
      </c>
      <c r="Z7" s="22">
        <f t="shared" si="0"/>
        <v>50</v>
      </c>
      <c r="AA7" s="57">
        <f t="shared" si="1"/>
        <v>8613577.5299999993</v>
      </c>
    </row>
    <row r="8" spans="1:27" s="10" customFormat="1" ht="18" customHeight="1" x14ac:dyDescent="0.2">
      <c r="A8" s="56" t="s">
        <v>18</v>
      </c>
      <c r="B8" s="22">
        <v>0</v>
      </c>
      <c r="C8" s="22">
        <v>0</v>
      </c>
      <c r="D8" s="22">
        <v>7</v>
      </c>
      <c r="E8" s="22">
        <v>4317511.62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4</v>
      </c>
      <c r="O8" s="22">
        <v>1249433.3799999999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1</v>
      </c>
      <c r="W8" s="22">
        <v>12483.12</v>
      </c>
      <c r="X8" s="22">
        <v>0</v>
      </c>
      <c r="Y8" s="22">
        <v>0</v>
      </c>
      <c r="Z8" s="22">
        <f t="shared" si="0"/>
        <v>12</v>
      </c>
      <c r="AA8" s="57">
        <f t="shared" si="1"/>
        <v>5579428.1200000001</v>
      </c>
    </row>
    <row r="9" spans="1:27" s="10" customFormat="1" ht="18" customHeight="1" x14ac:dyDescent="0.2">
      <c r="A9" s="56" t="s">
        <v>20</v>
      </c>
      <c r="B9" s="22">
        <v>1</v>
      </c>
      <c r="C9" s="22">
        <v>386260.56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5</v>
      </c>
      <c r="K9" s="22">
        <v>672111.36</v>
      </c>
      <c r="L9" s="22">
        <v>6</v>
      </c>
      <c r="M9" s="22">
        <v>507952.08</v>
      </c>
      <c r="N9" s="22">
        <v>0</v>
      </c>
      <c r="O9" s="22">
        <v>0</v>
      </c>
      <c r="P9" s="22">
        <v>8</v>
      </c>
      <c r="Q9" s="22">
        <v>1154174.73</v>
      </c>
      <c r="R9" s="22">
        <v>2</v>
      </c>
      <c r="S9" s="22">
        <v>49255</v>
      </c>
      <c r="T9" s="22">
        <v>4</v>
      </c>
      <c r="U9" s="22">
        <v>643308.81999999995</v>
      </c>
      <c r="V9" s="22">
        <v>1</v>
      </c>
      <c r="W9" s="22">
        <v>535799.99</v>
      </c>
      <c r="X9" s="22">
        <v>0</v>
      </c>
      <c r="Y9" s="22">
        <v>0</v>
      </c>
      <c r="Z9" s="22">
        <f t="shared" si="0"/>
        <v>27</v>
      </c>
      <c r="AA9" s="57">
        <f t="shared" si="1"/>
        <v>3948862.54</v>
      </c>
    </row>
    <row r="10" spans="1:27" s="10" customFormat="1" ht="18" customHeight="1" x14ac:dyDescent="0.2">
      <c r="A10" s="56" t="s">
        <v>44</v>
      </c>
      <c r="B10" s="22">
        <v>214</v>
      </c>
      <c r="C10" s="22">
        <v>65467615.659999996</v>
      </c>
      <c r="D10" s="22">
        <v>25</v>
      </c>
      <c r="E10" s="22">
        <v>4028854.5300000003</v>
      </c>
      <c r="F10" s="22">
        <v>0</v>
      </c>
      <c r="G10" s="22">
        <v>0</v>
      </c>
      <c r="H10" s="22">
        <v>1</v>
      </c>
      <c r="I10" s="22">
        <v>20000</v>
      </c>
      <c r="J10" s="22">
        <v>0</v>
      </c>
      <c r="K10" s="22">
        <v>0</v>
      </c>
      <c r="L10" s="22">
        <v>5</v>
      </c>
      <c r="M10" s="22">
        <v>2212237.52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2</v>
      </c>
      <c r="Y10" s="22">
        <v>1464267</v>
      </c>
      <c r="Z10" s="22">
        <f t="shared" si="0"/>
        <v>247</v>
      </c>
      <c r="AA10" s="57">
        <f t="shared" si="1"/>
        <v>73192974.709999993</v>
      </c>
    </row>
    <row r="11" spans="1:27" s="10" customFormat="1" ht="18" customHeight="1" x14ac:dyDescent="0.2">
      <c r="A11" s="56" t="s">
        <v>19</v>
      </c>
      <c r="B11" s="22">
        <v>11</v>
      </c>
      <c r="C11" s="22">
        <v>1260446.52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5</v>
      </c>
      <c r="Y11" s="22">
        <v>327510</v>
      </c>
      <c r="Z11" s="22">
        <f t="shared" si="0"/>
        <v>16</v>
      </c>
      <c r="AA11" s="57">
        <f t="shared" si="1"/>
        <v>1587956.52</v>
      </c>
    </row>
    <row r="12" spans="1:27" s="10" customFormat="1" ht="18" customHeight="1" x14ac:dyDescent="0.2">
      <c r="A12" s="56" t="s">
        <v>49</v>
      </c>
      <c r="B12" s="22">
        <v>0</v>
      </c>
      <c r="C12" s="22">
        <v>0</v>
      </c>
      <c r="D12" s="22">
        <v>0</v>
      </c>
      <c r="E12" s="22">
        <v>0</v>
      </c>
      <c r="F12" s="22">
        <v>2</v>
      </c>
      <c r="G12" s="22">
        <v>93315</v>
      </c>
      <c r="H12" s="22">
        <v>12</v>
      </c>
      <c r="I12" s="22">
        <v>888946.03</v>
      </c>
      <c r="J12" s="22">
        <v>3</v>
      </c>
      <c r="K12" s="22">
        <v>452765.22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12</v>
      </c>
      <c r="S12" s="22">
        <v>1744199.2599999998</v>
      </c>
      <c r="T12" s="22">
        <v>0</v>
      </c>
      <c r="U12" s="22">
        <v>0</v>
      </c>
      <c r="V12" s="22">
        <v>4</v>
      </c>
      <c r="W12" s="22">
        <v>113594.65</v>
      </c>
      <c r="X12" s="22">
        <v>1</v>
      </c>
      <c r="Y12" s="22">
        <v>115000</v>
      </c>
      <c r="Z12" s="22">
        <f t="shared" si="0"/>
        <v>34</v>
      </c>
      <c r="AA12" s="57">
        <f t="shared" si="1"/>
        <v>3407820.1599999997</v>
      </c>
    </row>
    <row r="13" spans="1:27" s="10" customFormat="1" ht="18" customHeight="1" x14ac:dyDescent="0.2">
      <c r="A13" s="56" t="s">
        <v>95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f t="shared" si="0"/>
        <v>0</v>
      </c>
      <c r="AA13" s="57">
        <f t="shared" si="1"/>
        <v>0</v>
      </c>
    </row>
    <row r="14" spans="1:27" s="10" customFormat="1" ht="18" customHeight="1" x14ac:dyDescent="0.2">
      <c r="A14" s="56" t="s">
        <v>102</v>
      </c>
      <c r="B14" s="22">
        <v>1</v>
      </c>
      <c r="C14" s="22">
        <v>3463028.01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2</v>
      </c>
      <c r="K14" s="22">
        <v>8893119.040000001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f t="shared" si="0"/>
        <v>3</v>
      </c>
      <c r="AA14" s="57">
        <f t="shared" si="1"/>
        <v>12356147.050000001</v>
      </c>
    </row>
    <row r="15" spans="1:27" s="10" customFormat="1" ht="18" customHeight="1" x14ac:dyDescent="0.2">
      <c r="A15" s="56" t="s">
        <v>30</v>
      </c>
      <c r="B15" s="22">
        <v>2</v>
      </c>
      <c r="C15" s="22">
        <v>62455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1</v>
      </c>
      <c r="K15" s="22">
        <v>143666</v>
      </c>
      <c r="L15" s="22">
        <v>0</v>
      </c>
      <c r="M15" s="22">
        <v>0</v>
      </c>
      <c r="N15" s="22">
        <v>4</v>
      </c>
      <c r="O15" s="22">
        <v>646049</v>
      </c>
      <c r="P15" s="22">
        <v>1</v>
      </c>
      <c r="Q15" s="22">
        <v>12000.48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3</v>
      </c>
      <c r="Y15" s="22">
        <v>167480.70000000001</v>
      </c>
      <c r="Z15" s="22">
        <f t="shared" si="0"/>
        <v>11</v>
      </c>
      <c r="AA15" s="57">
        <f t="shared" si="1"/>
        <v>1031651.1799999999</v>
      </c>
    </row>
    <row r="16" spans="1:27" s="10" customFormat="1" ht="18" customHeight="1" thickBot="1" x14ac:dyDescent="0.25">
      <c r="A16" s="58" t="s">
        <v>0</v>
      </c>
      <c r="B16" s="59">
        <f>SUM(B6:B15)</f>
        <v>241</v>
      </c>
      <c r="C16" s="59">
        <f t="shared" ref="C16:AA16" si="2">SUM(C6:C15)</f>
        <v>73571924.909999996</v>
      </c>
      <c r="D16" s="59">
        <f t="shared" si="2"/>
        <v>35</v>
      </c>
      <c r="E16" s="59">
        <f t="shared" si="2"/>
        <v>8873940.5100000016</v>
      </c>
      <c r="F16" s="59">
        <f t="shared" si="2"/>
        <v>35</v>
      </c>
      <c r="G16" s="59">
        <f t="shared" si="2"/>
        <v>15328950.530000001</v>
      </c>
      <c r="H16" s="59">
        <f t="shared" si="2"/>
        <v>27</v>
      </c>
      <c r="I16" s="59">
        <f t="shared" si="2"/>
        <v>2659152.9400000004</v>
      </c>
      <c r="J16" s="59">
        <f t="shared" si="2"/>
        <v>28</v>
      </c>
      <c r="K16" s="59">
        <f t="shared" si="2"/>
        <v>15457474.59</v>
      </c>
      <c r="L16" s="59">
        <f t="shared" si="2"/>
        <v>17</v>
      </c>
      <c r="M16" s="59">
        <f t="shared" si="2"/>
        <v>2862418.1</v>
      </c>
      <c r="N16" s="59">
        <f t="shared" si="2"/>
        <v>11</v>
      </c>
      <c r="O16" s="59">
        <f t="shared" si="2"/>
        <v>2483224.38</v>
      </c>
      <c r="P16" s="59">
        <f t="shared" si="2"/>
        <v>21</v>
      </c>
      <c r="Q16" s="59">
        <f t="shared" si="2"/>
        <v>1912125.6099999999</v>
      </c>
      <c r="R16" s="59">
        <f t="shared" si="2"/>
        <v>17</v>
      </c>
      <c r="S16" s="59">
        <f t="shared" si="2"/>
        <v>1812390.6199999999</v>
      </c>
      <c r="T16" s="59">
        <f t="shared" si="2"/>
        <v>5</v>
      </c>
      <c r="U16" s="59">
        <f t="shared" si="2"/>
        <v>726480.53999999992</v>
      </c>
      <c r="V16" s="59">
        <f t="shared" si="2"/>
        <v>6</v>
      </c>
      <c r="W16" s="59">
        <f t="shared" si="2"/>
        <v>661877.76000000001</v>
      </c>
      <c r="X16" s="59">
        <f t="shared" si="2"/>
        <v>20</v>
      </c>
      <c r="Y16" s="59">
        <f t="shared" si="2"/>
        <v>2380721.0700000003</v>
      </c>
      <c r="Z16" s="59">
        <f t="shared" si="2"/>
        <v>463</v>
      </c>
      <c r="AA16" s="60">
        <f t="shared" si="2"/>
        <v>128730681.56</v>
      </c>
    </row>
    <row r="19" spans="1:13" s="66" customFormat="1" x14ac:dyDescent="0.2">
      <c r="A19" s="70" t="s">
        <v>117</v>
      </c>
      <c r="B19" s="70"/>
      <c r="C19" s="62"/>
      <c r="D19" s="64"/>
      <c r="E19" s="62"/>
      <c r="F19" s="64"/>
      <c r="G19" s="65"/>
      <c r="H19" s="61"/>
      <c r="I19" s="62"/>
      <c r="J19" s="63"/>
      <c r="K19" s="62"/>
      <c r="L19" s="64"/>
      <c r="M19" s="62"/>
    </row>
  </sheetData>
  <sortState ref="A21:P114">
    <sortCondition ref="A21:A114"/>
  </sortState>
  <mergeCells count="15">
    <mergeCell ref="X4:Y4"/>
    <mergeCell ref="Z4:AA4"/>
    <mergeCell ref="A19:B19"/>
    <mergeCell ref="N4:O4"/>
    <mergeCell ref="P4:Q4"/>
    <mergeCell ref="R4:S4"/>
    <mergeCell ref="T4:U4"/>
    <mergeCell ref="V4:W4"/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3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showGridLines="0" zoomScale="90" zoomScaleNormal="90" workbookViewId="0">
      <selection activeCell="A4" sqref="A4:A5"/>
    </sheetView>
  </sheetViews>
  <sheetFormatPr defaultColWidth="19.42578125" defaultRowHeight="12.75" x14ac:dyDescent="0.2"/>
  <cols>
    <col min="1" max="1" width="55" style="23" bestFit="1" customWidth="1"/>
    <col min="2" max="2" width="30.5703125" style="24" bestFit="1" customWidth="1"/>
    <col min="3" max="3" width="12.7109375" style="47" customWidth="1"/>
    <col min="4" max="4" width="12.7109375" style="48" customWidth="1"/>
    <col min="5" max="6" width="12.7109375" style="47" customWidth="1"/>
    <col min="7" max="7" width="12.7109375" style="49" customWidth="1"/>
    <col min="8" max="8" width="12.7109375" style="50" customWidth="1"/>
    <col min="9" max="9" width="12.7109375" style="51" customWidth="1"/>
    <col min="10" max="10" width="12.7109375" style="50" customWidth="1"/>
    <col min="11" max="14" width="12.7109375" style="49" customWidth="1"/>
    <col min="15" max="15" width="12.7109375" style="47" customWidth="1"/>
    <col min="16" max="16" width="12.7109375" style="52" customWidth="1"/>
    <col min="17" max="29" width="12.7109375" style="26" customWidth="1"/>
    <col min="30" max="16384" width="19.42578125" style="26"/>
  </cols>
  <sheetData>
    <row r="1" spans="1:28" ht="26.25" customHeight="1" x14ac:dyDescent="0.2">
      <c r="B1" s="13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28" ht="26.25" customHeight="1" x14ac:dyDescent="0.2">
      <c r="B2" s="73" t="s">
        <v>107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8" s="30" customFormat="1" ht="26.25" customHeight="1" thickBot="1" x14ac:dyDescent="0.25">
      <c r="A3" s="27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AA3" s="29"/>
      <c r="AB3" s="29"/>
    </row>
    <row r="4" spans="1:28" s="19" customFormat="1" ht="15.95" customHeight="1" x14ac:dyDescent="0.2">
      <c r="A4" s="74" t="s">
        <v>23</v>
      </c>
      <c r="B4" s="76" t="s">
        <v>10</v>
      </c>
      <c r="C4" s="67" t="s">
        <v>113</v>
      </c>
      <c r="D4" s="68"/>
      <c r="E4" s="67" t="s">
        <v>114</v>
      </c>
      <c r="F4" s="68"/>
      <c r="G4" s="67" t="s">
        <v>115</v>
      </c>
      <c r="H4" s="68"/>
      <c r="I4" s="67" t="s">
        <v>116</v>
      </c>
      <c r="J4" s="68"/>
      <c r="K4" s="67" t="s">
        <v>108</v>
      </c>
      <c r="L4" s="68"/>
      <c r="M4" s="67" t="s">
        <v>109</v>
      </c>
      <c r="N4" s="68"/>
      <c r="O4" s="67" t="s">
        <v>118</v>
      </c>
      <c r="P4" s="68"/>
      <c r="Q4" s="67" t="s">
        <v>110</v>
      </c>
      <c r="R4" s="68"/>
      <c r="S4" s="67" t="s">
        <v>111</v>
      </c>
      <c r="T4" s="68"/>
      <c r="U4" s="67" t="s">
        <v>119</v>
      </c>
      <c r="V4" s="68"/>
      <c r="W4" s="67" t="s">
        <v>112</v>
      </c>
      <c r="X4" s="68"/>
      <c r="Y4" s="67" t="s">
        <v>30</v>
      </c>
      <c r="Z4" s="68"/>
      <c r="AA4" s="67" t="s">
        <v>0</v>
      </c>
      <c r="AB4" s="69"/>
    </row>
    <row r="5" spans="1:28" s="20" customFormat="1" ht="22.5" customHeight="1" x14ac:dyDescent="0.2">
      <c r="A5" s="75"/>
      <c r="B5" s="77"/>
      <c r="C5" s="18" t="s">
        <v>11</v>
      </c>
      <c r="D5" s="18" t="s">
        <v>12</v>
      </c>
      <c r="E5" s="18" t="s">
        <v>11</v>
      </c>
      <c r="F5" s="18" t="s">
        <v>12</v>
      </c>
      <c r="G5" s="18" t="s">
        <v>11</v>
      </c>
      <c r="H5" s="18" t="s">
        <v>12</v>
      </c>
      <c r="I5" s="18" t="s">
        <v>11</v>
      </c>
      <c r="J5" s="18" t="s">
        <v>12</v>
      </c>
      <c r="K5" s="18" t="s">
        <v>11</v>
      </c>
      <c r="L5" s="18" t="s">
        <v>12</v>
      </c>
      <c r="M5" s="18" t="s">
        <v>11</v>
      </c>
      <c r="N5" s="18" t="s">
        <v>12</v>
      </c>
      <c r="O5" s="18" t="s">
        <v>11</v>
      </c>
      <c r="P5" s="18" t="s">
        <v>12</v>
      </c>
      <c r="Q5" s="18" t="s">
        <v>11</v>
      </c>
      <c r="R5" s="18" t="s">
        <v>12</v>
      </c>
      <c r="S5" s="18" t="s">
        <v>11</v>
      </c>
      <c r="T5" s="18" t="s">
        <v>12</v>
      </c>
      <c r="U5" s="18" t="s">
        <v>11</v>
      </c>
      <c r="V5" s="18" t="s">
        <v>12</v>
      </c>
      <c r="W5" s="18" t="s">
        <v>11</v>
      </c>
      <c r="X5" s="18" t="s">
        <v>12</v>
      </c>
      <c r="Y5" s="18" t="s">
        <v>11</v>
      </c>
      <c r="Z5" s="18" t="s">
        <v>12</v>
      </c>
      <c r="AA5" s="18" t="s">
        <v>11</v>
      </c>
      <c r="AB5" s="21" t="s">
        <v>12</v>
      </c>
    </row>
    <row r="6" spans="1:28" ht="18" customHeight="1" x14ac:dyDescent="0.2">
      <c r="A6" s="31" t="s">
        <v>50</v>
      </c>
      <c r="B6" s="32" t="s">
        <v>40</v>
      </c>
      <c r="C6" s="33">
        <v>0</v>
      </c>
      <c r="D6" s="33">
        <v>0</v>
      </c>
      <c r="E6" s="33">
        <v>0</v>
      </c>
      <c r="F6" s="33">
        <v>0</v>
      </c>
      <c r="G6" s="33">
        <v>3</v>
      </c>
      <c r="H6" s="33">
        <v>2394900.0300000003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0</v>
      </c>
      <c r="AA6" s="33">
        <f t="shared" ref="AA6:AA67" si="0">C6+E6+G6+I6+K6+M6+O6+Q6+S6+U6+W6+Y6</f>
        <v>3</v>
      </c>
      <c r="AB6" s="34">
        <f t="shared" ref="AB6:AB67" si="1">D6+F6+H6+J6+L6+N6+P6+R6+T6+V6+X6+Z6</f>
        <v>2394900.0300000003</v>
      </c>
    </row>
    <row r="7" spans="1:28" s="36" customFormat="1" ht="18" customHeight="1" x14ac:dyDescent="0.2">
      <c r="A7" s="35"/>
      <c r="B7" s="32" t="s">
        <v>52</v>
      </c>
      <c r="C7" s="33">
        <v>0</v>
      </c>
      <c r="D7" s="33">
        <v>0</v>
      </c>
      <c r="E7" s="33">
        <v>0</v>
      </c>
      <c r="F7" s="33">
        <v>0</v>
      </c>
      <c r="G7" s="33">
        <v>4</v>
      </c>
      <c r="H7" s="33">
        <v>831268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0</v>
      </c>
      <c r="AA7" s="33">
        <f t="shared" si="0"/>
        <v>4</v>
      </c>
      <c r="AB7" s="34">
        <f t="shared" si="1"/>
        <v>831268</v>
      </c>
    </row>
    <row r="8" spans="1:28" ht="18" customHeight="1" x14ac:dyDescent="0.2">
      <c r="A8" s="35"/>
      <c r="B8" s="32" t="s">
        <v>53</v>
      </c>
      <c r="C8" s="33">
        <v>0</v>
      </c>
      <c r="D8" s="33">
        <v>0</v>
      </c>
      <c r="E8" s="33">
        <v>0</v>
      </c>
      <c r="F8" s="33">
        <v>0</v>
      </c>
      <c r="G8" s="33">
        <v>2</v>
      </c>
      <c r="H8" s="33">
        <v>91571</v>
      </c>
      <c r="I8" s="33">
        <v>1</v>
      </c>
      <c r="J8" s="33">
        <v>240000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1</v>
      </c>
      <c r="Z8" s="33">
        <v>26386</v>
      </c>
      <c r="AA8" s="33">
        <f t="shared" si="0"/>
        <v>4</v>
      </c>
      <c r="AB8" s="34">
        <f t="shared" si="1"/>
        <v>357957</v>
      </c>
    </row>
    <row r="9" spans="1:28" ht="18" customHeight="1" x14ac:dyDescent="0.2">
      <c r="A9" s="35"/>
      <c r="B9" s="32" t="s">
        <v>54</v>
      </c>
      <c r="C9" s="33">
        <v>0</v>
      </c>
      <c r="D9" s="33">
        <v>0</v>
      </c>
      <c r="E9" s="33">
        <v>2</v>
      </c>
      <c r="F9" s="33">
        <v>341569.36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3</v>
      </c>
      <c r="P9" s="33">
        <v>587742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f t="shared" si="0"/>
        <v>5</v>
      </c>
      <c r="AB9" s="34">
        <f t="shared" si="1"/>
        <v>929311.36</v>
      </c>
    </row>
    <row r="10" spans="1:28" ht="18" customHeight="1" x14ac:dyDescent="0.2">
      <c r="A10" s="35"/>
      <c r="B10" s="32" t="s">
        <v>55</v>
      </c>
      <c r="C10" s="33">
        <v>0</v>
      </c>
      <c r="D10" s="33">
        <v>0</v>
      </c>
      <c r="E10" s="33">
        <v>1</v>
      </c>
      <c r="F10" s="33">
        <v>186005</v>
      </c>
      <c r="G10" s="33">
        <v>10</v>
      </c>
      <c r="H10" s="33">
        <v>2803799.5</v>
      </c>
      <c r="I10" s="33">
        <v>8</v>
      </c>
      <c r="J10" s="33">
        <v>945560.91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2</v>
      </c>
      <c r="Z10" s="33">
        <v>118849.34</v>
      </c>
      <c r="AA10" s="33">
        <f t="shared" si="0"/>
        <v>21</v>
      </c>
      <c r="AB10" s="34">
        <f t="shared" si="1"/>
        <v>4054214.75</v>
      </c>
    </row>
    <row r="11" spans="1:28" ht="18" customHeight="1" x14ac:dyDescent="0.2">
      <c r="A11" s="35"/>
      <c r="B11" s="32" t="s">
        <v>56</v>
      </c>
      <c r="C11" s="33">
        <v>0</v>
      </c>
      <c r="D11" s="33">
        <v>0</v>
      </c>
      <c r="E11" s="33">
        <v>0</v>
      </c>
      <c r="F11" s="33">
        <v>0</v>
      </c>
      <c r="G11" s="33">
        <v>1</v>
      </c>
      <c r="H11" s="33">
        <v>7816907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f t="shared" si="0"/>
        <v>1</v>
      </c>
      <c r="AB11" s="34">
        <f t="shared" si="1"/>
        <v>7816907</v>
      </c>
    </row>
    <row r="12" spans="1:28" ht="18" customHeight="1" x14ac:dyDescent="0.2">
      <c r="A12" s="35"/>
      <c r="B12" s="32" t="s">
        <v>57</v>
      </c>
      <c r="C12" s="33">
        <v>0</v>
      </c>
      <c r="D12" s="33">
        <v>0</v>
      </c>
      <c r="E12" s="33">
        <v>0</v>
      </c>
      <c r="F12" s="33">
        <v>0</v>
      </c>
      <c r="G12" s="33">
        <v>7</v>
      </c>
      <c r="H12" s="33">
        <v>510800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f t="shared" si="0"/>
        <v>7</v>
      </c>
      <c r="AB12" s="34">
        <f t="shared" si="1"/>
        <v>510800</v>
      </c>
    </row>
    <row r="13" spans="1:28" ht="18" customHeight="1" x14ac:dyDescent="0.2">
      <c r="A13" s="35"/>
      <c r="B13" s="32" t="s">
        <v>58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1</v>
      </c>
      <c r="J13" s="33">
        <v>7241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1</v>
      </c>
      <c r="Z13" s="33">
        <v>11031.43</v>
      </c>
      <c r="AA13" s="33">
        <f t="shared" si="0"/>
        <v>2</v>
      </c>
      <c r="AB13" s="34">
        <f t="shared" si="1"/>
        <v>18272.43</v>
      </c>
    </row>
    <row r="14" spans="1:28" ht="18" customHeight="1" x14ac:dyDescent="0.2">
      <c r="A14" s="35"/>
      <c r="B14" s="32" t="s">
        <v>59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3</v>
      </c>
      <c r="Z14" s="33">
        <v>45000.600000000006</v>
      </c>
      <c r="AA14" s="33">
        <f t="shared" si="0"/>
        <v>3</v>
      </c>
      <c r="AB14" s="34">
        <f t="shared" si="1"/>
        <v>45000.600000000006</v>
      </c>
    </row>
    <row r="15" spans="1:28" ht="18" customHeight="1" x14ac:dyDescent="0.2">
      <c r="A15" s="35"/>
      <c r="B15" s="32" t="s">
        <v>60</v>
      </c>
      <c r="C15" s="33">
        <v>2</v>
      </c>
      <c r="D15" s="33">
        <v>547733.12</v>
      </c>
      <c r="E15" s="33">
        <v>0</v>
      </c>
      <c r="F15" s="33">
        <v>0</v>
      </c>
      <c r="G15" s="33">
        <v>1</v>
      </c>
      <c r="H15" s="33">
        <v>499907</v>
      </c>
      <c r="I15" s="33">
        <v>1</v>
      </c>
      <c r="J15" s="33">
        <v>46875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f t="shared" si="0"/>
        <v>4</v>
      </c>
      <c r="AB15" s="34">
        <f t="shared" si="1"/>
        <v>1094515.1200000001</v>
      </c>
    </row>
    <row r="16" spans="1:28" ht="18" customHeight="1" x14ac:dyDescent="0.2">
      <c r="A16" s="35"/>
      <c r="B16" s="32" t="s">
        <v>14</v>
      </c>
      <c r="C16" s="33">
        <v>0</v>
      </c>
      <c r="D16" s="33">
        <v>0</v>
      </c>
      <c r="E16" s="33">
        <v>0</v>
      </c>
      <c r="F16" s="33">
        <v>0</v>
      </c>
      <c r="G16" s="33">
        <v>3</v>
      </c>
      <c r="H16" s="33">
        <v>69903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1</v>
      </c>
      <c r="T16" s="33">
        <v>3450</v>
      </c>
      <c r="U16" s="33">
        <v>0</v>
      </c>
      <c r="V16" s="33">
        <v>0</v>
      </c>
      <c r="W16" s="33">
        <v>0</v>
      </c>
      <c r="X16" s="33">
        <v>0</v>
      </c>
      <c r="Y16" s="33">
        <v>1</v>
      </c>
      <c r="Z16" s="33">
        <v>76432</v>
      </c>
      <c r="AA16" s="33">
        <f t="shared" si="0"/>
        <v>5</v>
      </c>
      <c r="AB16" s="34">
        <f t="shared" si="1"/>
        <v>149785</v>
      </c>
    </row>
    <row r="17" spans="1:28" ht="18" customHeight="1" x14ac:dyDescent="0.2">
      <c r="A17" s="35"/>
      <c r="B17" s="32" t="s">
        <v>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2</v>
      </c>
      <c r="J17" s="33">
        <v>496730</v>
      </c>
      <c r="K17" s="33">
        <v>2</v>
      </c>
      <c r="L17" s="33">
        <v>312602.46000000002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f t="shared" si="0"/>
        <v>4</v>
      </c>
      <c r="AB17" s="34">
        <f t="shared" si="1"/>
        <v>809332.46</v>
      </c>
    </row>
    <row r="18" spans="1:28" ht="18" customHeight="1" thickBot="1" x14ac:dyDescent="0.25">
      <c r="A18" s="37" t="s">
        <v>51</v>
      </c>
      <c r="B18" s="38" t="s">
        <v>33</v>
      </c>
      <c r="C18" s="39">
        <f>SUM(C6:C17)</f>
        <v>2</v>
      </c>
      <c r="D18" s="39">
        <f t="shared" ref="D18:N18" si="2">SUM(D6:D17)</f>
        <v>547733.12</v>
      </c>
      <c r="E18" s="39">
        <f t="shared" si="2"/>
        <v>3</v>
      </c>
      <c r="F18" s="39">
        <f t="shared" si="2"/>
        <v>527574.36</v>
      </c>
      <c r="G18" s="39">
        <f t="shared" si="2"/>
        <v>31</v>
      </c>
      <c r="H18" s="39">
        <f t="shared" si="2"/>
        <v>15019055.530000001</v>
      </c>
      <c r="I18" s="39">
        <f t="shared" si="2"/>
        <v>13</v>
      </c>
      <c r="J18" s="39">
        <f t="shared" si="2"/>
        <v>1736406.9100000001</v>
      </c>
      <c r="K18" s="39">
        <f t="shared" si="2"/>
        <v>2</v>
      </c>
      <c r="L18" s="39">
        <f t="shared" si="2"/>
        <v>312602.46000000002</v>
      </c>
      <c r="M18" s="39">
        <f t="shared" si="2"/>
        <v>0</v>
      </c>
      <c r="N18" s="39">
        <f t="shared" si="2"/>
        <v>0</v>
      </c>
      <c r="O18" s="39">
        <f t="shared" ref="O18:Z18" si="3">SUM(O6:O17)</f>
        <v>3</v>
      </c>
      <c r="P18" s="39">
        <f t="shared" si="3"/>
        <v>587742</v>
      </c>
      <c r="Q18" s="39">
        <f t="shared" si="3"/>
        <v>0</v>
      </c>
      <c r="R18" s="39">
        <f t="shared" si="3"/>
        <v>0</v>
      </c>
      <c r="S18" s="39">
        <f t="shared" si="3"/>
        <v>1</v>
      </c>
      <c r="T18" s="39">
        <f t="shared" si="3"/>
        <v>3450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8</v>
      </c>
      <c r="Z18" s="39">
        <f t="shared" si="3"/>
        <v>277699.37</v>
      </c>
      <c r="AA18" s="39">
        <f t="shared" si="0"/>
        <v>63</v>
      </c>
      <c r="AB18" s="40">
        <f t="shared" si="1"/>
        <v>19012263.750000004</v>
      </c>
    </row>
    <row r="19" spans="1:28" ht="18" customHeight="1" x14ac:dyDescent="0.2">
      <c r="A19" s="35" t="s">
        <v>17</v>
      </c>
      <c r="B19" s="32" t="s">
        <v>1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1</v>
      </c>
      <c r="J19" s="33">
        <v>13800</v>
      </c>
      <c r="K19" s="33">
        <v>4</v>
      </c>
      <c r="L19" s="33">
        <v>2912689.6900000004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f t="shared" si="0"/>
        <v>5</v>
      </c>
      <c r="AB19" s="34">
        <f t="shared" si="1"/>
        <v>2926489.6900000004</v>
      </c>
    </row>
    <row r="20" spans="1:28" ht="18" customHeight="1" x14ac:dyDescent="0.2">
      <c r="A20" s="35"/>
      <c r="B20" s="32" t="s">
        <v>2</v>
      </c>
      <c r="C20" s="33">
        <v>2</v>
      </c>
      <c r="D20" s="33">
        <v>607686.40000000002</v>
      </c>
      <c r="E20" s="33">
        <v>0</v>
      </c>
      <c r="F20" s="33">
        <v>0</v>
      </c>
      <c r="G20" s="33">
        <v>1</v>
      </c>
      <c r="H20" s="33">
        <v>180830</v>
      </c>
      <c r="I20" s="33">
        <v>0</v>
      </c>
      <c r="J20" s="33">
        <v>0</v>
      </c>
      <c r="K20" s="33">
        <v>1</v>
      </c>
      <c r="L20" s="33">
        <v>452850</v>
      </c>
      <c r="M20" s="33">
        <v>1</v>
      </c>
      <c r="N20" s="33">
        <v>117000.6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f t="shared" si="0"/>
        <v>5</v>
      </c>
      <c r="AB20" s="34">
        <f t="shared" si="1"/>
        <v>1358367</v>
      </c>
    </row>
    <row r="21" spans="1:28" ht="18" customHeight="1" x14ac:dyDescent="0.2">
      <c r="A21" s="35"/>
      <c r="B21" s="32" t="s">
        <v>22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5</v>
      </c>
      <c r="N21" s="33">
        <v>25227.9</v>
      </c>
      <c r="O21" s="33">
        <v>0</v>
      </c>
      <c r="P21" s="33">
        <v>0</v>
      </c>
      <c r="Q21" s="33">
        <v>12</v>
      </c>
      <c r="R21" s="33">
        <v>745950.4</v>
      </c>
      <c r="S21" s="33">
        <v>2</v>
      </c>
      <c r="T21" s="33">
        <v>15486.36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f t="shared" si="0"/>
        <v>19</v>
      </c>
      <c r="AB21" s="34">
        <f t="shared" si="1"/>
        <v>786664.66</v>
      </c>
    </row>
    <row r="22" spans="1:28" ht="18" customHeight="1" x14ac:dyDescent="0.2">
      <c r="A22" s="35"/>
      <c r="B22" s="32" t="s">
        <v>61</v>
      </c>
      <c r="C22" s="33">
        <v>0</v>
      </c>
      <c r="D22" s="33">
        <v>0</v>
      </c>
      <c r="E22" s="33">
        <v>0</v>
      </c>
      <c r="F22" s="33">
        <v>0</v>
      </c>
      <c r="G22" s="33">
        <v>1</v>
      </c>
      <c r="H22" s="33">
        <v>35750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f t="shared" si="0"/>
        <v>1</v>
      </c>
      <c r="AB22" s="34">
        <f t="shared" si="1"/>
        <v>35750</v>
      </c>
    </row>
    <row r="23" spans="1:28" ht="18" customHeight="1" x14ac:dyDescent="0.2">
      <c r="A23" s="35"/>
      <c r="B23" s="32" t="s">
        <v>3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4</v>
      </c>
      <c r="L23" s="33">
        <v>247724.9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f t="shared" si="0"/>
        <v>4</v>
      </c>
      <c r="AB23" s="34">
        <f t="shared" si="1"/>
        <v>247724.9</v>
      </c>
    </row>
    <row r="24" spans="1:28" ht="18" customHeight="1" x14ac:dyDescent="0.2">
      <c r="A24" s="35"/>
      <c r="B24" s="32" t="s">
        <v>4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6</v>
      </c>
      <c r="L24" s="33">
        <v>1369945.92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1</v>
      </c>
      <c r="V24" s="33">
        <v>83171.72</v>
      </c>
      <c r="W24" s="33">
        <v>0</v>
      </c>
      <c r="X24" s="33">
        <v>0</v>
      </c>
      <c r="Y24" s="33">
        <v>0</v>
      </c>
      <c r="Z24" s="33">
        <v>0</v>
      </c>
      <c r="AA24" s="33">
        <f t="shared" si="0"/>
        <v>7</v>
      </c>
      <c r="AB24" s="34">
        <f t="shared" si="1"/>
        <v>1453117.64</v>
      </c>
    </row>
    <row r="25" spans="1:28" ht="18" customHeight="1" x14ac:dyDescent="0.2">
      <c r="A25" s="35"/>
      <c r="B25" s="32" t="s">
        <v>38</v>
      </c>
      <c r="C25" s="33">
        <v>8</v>
      </c>
      <c r="D25" s="33">
        <v>1776699.64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1</v>
      </c>
      <c r="Z25" s="33">
        <v>28764</v>
      </c>
      <c r="AA25" s="33">
        <f t="shared" ref="AA25" si="4">C25+E25+G25+I25+K25+M25+O25+Q25+S25+U25+W25+Y25</f>
        <v>9</v>
      </c>
      <c r="AB25" s="34">
        <f t="shared" ref="AB25" si="5">D25+F25+H25+J25+L25+N25+P25+R25+T25+V25+X25+Z25</f>
        <v>1805463.64</v>
      </c>
    </row>
    <row r="26" spans="1:28" ht="18" customHeight="1" thickBot="1" x14ac:dyDescent="0.25">
      <c r="A26" s="37" t="s">
        <v>25</v>
      </c>
      <c r="B26" s="38" t="s">
        <v>33</v>
      </c>
      <c r="C26" s="39">
        <f t="shared" ref="C26:Z26" si="6">SUM(C19:C25)</f>
        <v>10</v>
      </c>
      <c r="D26" s="41">
        <f t="shared" si="6"/>
        <v>2384386.04</v>
      </c>
      <c r="E26" s="39">
        <f t="shared" si="6"/>
        <v>0</v>
      </c>
      <c r="F26" s="41">
        <f t="shared" si="6"/>
        <v>0</v>
      </c>
      <c r="G26" s="39">
        <f t="shared" si="6"/>
        <v>2</v>
      </c>
      <c r="H26" s="41">
        <f t="shared" si="6"/>
        <v>216580</v>
      </c>
      <c r="I26" s="39">
        <f t="shared" si="6"/>
        <v>1</v>
      </c>
      <c r="J26" s="41">
        <f t="shared" si="6"/>
        <v>13800</v>
      </c>
      <c r="K26" s="39">
        <f t="shared" si="6"/>
        <v>15</v>
      </c>
      <c r="L26" s="41">
        <f t="shared" si="6"/>
        <v>4983210.51</v>
      </c>
      <c r="M26" s="39">
        <f t="shared" si="6"/>
        <v>6</v>
      </c>
      <c r="N26" s="41">
        <f t="shared" si="6"/>
        <v>142228.5</v>
      </c>
      <c r="O26" s="39">
        <f t="shared" si="6"/>
        <v>0</v>
      </c>
      <c r="P26" s="41">
        <f t="shared" si="6"/>
        <v>0</v>
      </c>
      <c r="Q26" s="39">
        <f t="shared" si="6"/>
        <v>12</v>
      </c>
      <c r="R26" s="41">
        <f t="shared" si="6"/>
        <v>745950.4</v>
      </c>
      <c r="S26" s="39">
        <f t="shared" si="6"/>
        <v>2</v>
      </c>
      <c r="T26" s="41">
        <f t="shared" si="6"/>
        <v>15486.36</v>
      </c>
      <c r="U26" s="39">
        <f t="shared" si="6"/>
        <v>1</v>
      </c>
      <c r="V26" s="41">
        <f t="shared" si="6"/>
        <v>83171.72</v>
      </c>
      <c r="W26" s="39">
        <f t="shared" si="6"/>
        <v>0</v>
      </c>
      <c r="X26" s="41">
        <f t="shared" si="6"/>
        <v>0</v>
      </c>
      <c r="Y26" s="39">
        <f t="shared" si="6"/>
        <v>1</v>
      </c>
      <c r="Z26" s="41">
        <f t="shared" si="6"/>
        <v>28764</v>
      </c>
      <c r="AA26" s="39">
        <f t="shared" si="0"/>
        <v>50</v>
      </c>
      <c r="AB26" s="40">
        <f t="shared" si="1"/>
        <v>8613577.5299999993</v>
      </c>
    </row>
    <row r="27" spans="1:28" ht="18" customHeight="1" x14ac:dyDescent="0.2">
      <c r="A27" s="35" t="s">
        <v>18</v>
      </c>
      <c r="B27" s="32" t="s">
        <v>62</v>
      </c>
      <c r="C27" s="33">
        <v>0</v>
      </c>
      <c r="D27" s="33">
        <v>0</v>
      </c>
      <c r="E27" s="33">
        <v>5</v>
      </c>
      <c r="F27" s="33">
        <v>1280663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2</v>
      </c>
      <c r="P27" s="33">
        <v>1140575.3799999999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f t="shared" si="0"/>
        <v>7</v>
      </c>
      <c r="AB27" s="34">
        <f t="shared" si="1"/>
        <v>2421238.38</v>
      </c>
    </row>
    <row r="28" spans="1:28" ht="18" customHeight="1" x14ac:dyDescent="0.2">
      <c r="A28" s="35"/>
      <c r="B28" s="32" t="s">
        <v>15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1</v>
      </c>
      <c r="P28" s="33">
        <v>99998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f t="shared" si="0"/>
        <v>1</v>
      </c>
      <c r="AB28" s="34">
        <f t="shared" si="1"/>
        <v>99998</v>
      </c>
    </row>
    <row r="29" spans="1:28" ht="18" customHeight="1" x14ac:dyDescent="0.2">
      <c r="A29" s="35"/>
      <c r="B29" s="32" t="s">
        <v>63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1</v>
      </c>
      <c r="P29" s="33">
        <v>8860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1</v>
      </c>
      <c r="X29" s="33">
        <v>12483.12</v>
      </c>
      <c r="Y29" s="33">
        <v>0</v>
      </c>
      <c r="Z29" s="33">
        <v>0</v>
      </c>
      <c r="AA29" s="33">
        <f t="shared" si="0"/>
        <v>2</v>
      </c>
      <c r="AB29" s="34">
        <f t="shared" si="1"/>
        <v>21343.120000000003</v>
      </c>
    </row>
    <row r="30" spans="1:28" ht="18" customHeight="1" x14ac:dyDescent="0.2">
      <c r="A30" s="35"/>
      <c r="B30" s="32" t="s">
        <v>5</v>
      </c>
      <c r="C30" s="33">
        <v>0</v>
      </c>
      <c r="D30" s="33">
        <v>0</v>
      </c>
      <c r="E30" s="33">
        <v>2</v>
      </c>
      <c r="F30" s="33">
        <v>3036848.62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f t="shared" si="0"/>
        <v>2</v>
      </c>
      <c r="AB30" s="34">
        <f t="shared" si="1"/>
        <v>3036848.62</v>
      </c>
    </row>
    <row r="31" spans="1:28" ht="18" customHeight="1" thickBot="1" x14ac:dyDescent="0.25">
      <c r="A31" s="37" t="s">
        <v>28</v>
      </c>
      <c r="B31" s="38" t="s">
        <v>33</v>
      </c>
      <c r="C31" s="39">
        <f>SUM(C27:C30)</f>
        <v>0</v>
      </c>
      <c r="D31" s="39">
        <f t="shared" ref="D31:N31" si="7">SUM(D27:D30)</f>
        <v>0</v>
      </c>
      <c r="E31" s="39">
        <f t="shared" si="7"/>
        <v>7</v>
      </c>
      <c r="F31" s="39">
        <f t="shared" si="7"/>
        <v>4317511.62</v>
      </c>
      <c r="G31" s="39">
        <f t="shared" si="7"/>
        <v>0</v>
      </c>
      <c r="H31" s="39">
        <f t="shared" si="7"/>
        <v>0</v>
      </c>
      <c r="I31" s="39">
        <f t="shared" si="7"/>
        <v>0</v>
      </c>
      <c r="J31" s="39">
        <f t="shared" si="7"/>
        <v>0</v>
      </c>
      <c r="K31" s="39">
        <f t="shared" si="7"/>
        <v>0</v>
      </c>
      <c r="L31" s="39">
        <f t="shared" si="7"/>
        <v>0</v>
      </c>
      <c r="M31" s="39">
        <f t="shared" si="7"/>
        <v>0</v>
      </c>
      <c r="N31" s="39">
        <f t="shared" si="7"/>
        <v>0</v>
      </c>
      <c r="O31" s="39">
        <f t="shared" ref="O31:Z31" si="8">SUM(O27:O30)</f>
        <v>4</v>
      </c>
      <c r="P31" s="39">
        <f t="shared" si="8"/>
        <v>1249433.3799999999</v>
      </c>
      <c r="Q31" s="39">
        <f t="shared" si="8"/>
        <v>0</v>
      </c>
      <c r="R31" s="39">
        <f t="shared" si="8"/>
        <v>0</v>
      </c>
      <c r="S31" s="39">
        <f t="shared" si="8"/>
        <v>0</v>
      </c>
      <c r="T31" s="39">
        <f t="shared" si="8"/>
        <v>0</v>
      </c>
      <c r="U31" s="39">
        <f t="shared" si="8"/>
        <v>0</v>
      </c>
      <c r="V31" s="39">
        <f t="shared" si="8"/>
        <v>0</v>
      </c>
      <c r="W31" s="39">
        <f t="shared" si="8"/>
        <v>1</v>
      </c>
      <c r="X31" s="39">
        <f t="shared" si="8"/>
        <v>12483.12</v>
      </c>
      <c r="Y31" s="39">
        <f t="shared" si="8"/>
        <v>0</v>
      </c>
      <c r="Z31" s="39">
        <f t="shared" si="8"/>
        <v>0</v>
      </c>
      <c r="AA31" s="39">
        <f t="shared" si="0"/>
        <v>12</v>
      </c>
      <c r="AB31" s="40">
        <f t="shared" si="1"/>
        <v>5579428.1200000001</v>
      </c>
    </row>
    <row r="32" spans="1:28" ht="18" customHeight="1" x14ac:dyDescent="0.2">
      <c r="A32" s="35" t="s">
        <v>20</v>
      </c>
      <c r="B32" s="32" t="s">
        <v>64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1</v>
      </c>
      <c r="X32" s="33">
        <v>535799.99</v>
      </c>
      <c r="Y32" s="33">
        <v>0</v>
      </c>
      <c r="Z32" s="33">
        <v>0</v>
      </c>
      <c r="AA32" s="33">
        <f t="shared" si="0"/>
        <v>1</v>
      </c>
      <c r="AB32" s="34">
        <f t="shared" si="1"/>
        <v>535799.99</v>
      </c>
    </row>
    <row r="33" spans="1:28" ht="18" customHeight="1" x14ac:dyDescent="0.2">
      <c r="A33" s="35"/>
      <c r="B33" s="32" t="s">
        <v>41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3</v>
      </c>
      <c r="R33" s="33">
        <v>679767.37</v>
      </c>
      <c r="S33" s="33">
        <v>2</v>
      </c>
      <c r="T33" s="33">
        <v>49255</v>
      </c>
      <c r="U33" s="33">
        <v>1</v>
      </c>
      <c r="V33" s="33">
        <v>30229.439999999999</v>
      </c>
      <c r="W33" s="33">
        <v>0</v>
      </c>
      <c r="X33" s="33">
        <v>0</v>
      </c>
      <c r="Y33" s="33">
        <v>0</v>
      </c>
      <c r="Z33" s="33">
        <v>0</v>
      </c>
      <c r="AA33" s="33">
        <f t="shared" si="0"/>
        <v>6</v>
      </c>
      <c r="AB33" s="34">
        <f t="shared" si="1"/>
        <v>759251.80999999994</v>
      </c>
    </row>
    <row r="34" spans="1:28" ht="18" customHeight="1" x14ac:dyDescent="0.2">
      <c r="A34" s="35"/>
      <c r="B34" s="32" t="s">
        <v>24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2</v>
      </c>
      <c r="L34" s="33">
        <v>411623.83999999997</v>
      </c>
      <c r="M34" s="33">
        <v>3</v>
      </c>
      <c r="N34" s="33">
        <v>218400.84</v>
      </c>
      <c r="O34" s="33">
        <v>0</v>
      </c>
      <c r="P34" s="33">
        <v>0</v>
      </c>
      <c r="Q34" s="33">
        <v>1</v>
      </c>
      <c r="R34" s="33">
        <v>79999.679999999993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f t="shared" si="0"/>
        <v>6</v>
      </c>
      <c r="AB34" s="34">
        <f t="shared" si="1"/>
        <v>710024.35999999987</v>
      </c>
    </row>
    <row r="35" spans="1:28" ht="18" customHeight="1" x14ac:dyDescent="0.2">
      <c r="A35" s="35"/>
      <c r="B35" s="32" t="s">
        <v>65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1</v>
      </c>
      <c r="L35" s="33">
        <v>149879.51999999999</v>
      </c>
      <c r="M35" s="33">
        <v>0</v>
      </c>
      <c r="N35" s="33">
        <v>0</v>
      </c>
      <c r="O35" s="33">
        <v>0</v>
      </c>
      <c r="P35" s="33">
        <v>0</v>
      </c>
      <c r="Q35" s="33">
        <v>1</v>
      </c>
      <c r="R35" s="33">
        <v>87164.800000000003</v>
      </c>
      <c r="S35" s="33">
        <v>0</v>
      </c>
      <c r="T35" s="33">
        <v>0</v>
      </c>
      <c r="U35" s="33">
        <v>1</v>
      </c>
      <c r="V35" s="33">
        <v>528080</v>
      </c>
      <c r="W35" s="33">
        <v>0</v>
      </c>
      <c r="X35" s="33">
        <v>0</v>
      </c>
      <c r="Y35" s="33">
        <v>0</v>
      </c>
      <c r="Z35" s="33">
        <v>0</v>
      </c>
      <c r="AA35" s="33">
        <f t="shared" si="0"/>
        <v>3</v>
      </c>
      <c r="AB35" s="34">
        <f t="shared" si="1"/>
        <v>765124.32000000007</v>
      </c>
    </row>
    <row r="36" spans="1:28" ht="18" customHeight="1" x14ac:dyDescent="0.2">
      <c r="A36" s="35"/>
      <c r="B36" s="32" t="s">
        <v>16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1</v>
      </c>
      <c r="N36" s="33">
        <v>122193.24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f t="shared" si="0"/>
        <v>1</v>
      </c>
      <c r="AB36" s="34">
        <f t="shared" si="1"/>
        <v>122193.24</v>
      </c>
    </row>
    <row r="37" spans="1:28" ht="18" customHeight="1" x14ac:dyDescent="0.2">
      <c r="A37" s="35"/>
      <c r="B37" s="32" t="s">
        <v>42</v>
      </c>
      <c r="C37" s="33">
        <v>1</v>
      </c>
      <c r="D37" s="33">
        <v>386260.56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1</v>
      </c>
      <c r="L37" s="33">
        <v>102608</v>
      </c>
      <c r="M37" s="33">
        <v>2</v>
      </c>
      <c r="N37" s="33">
        <v>167358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1</v>
      </c>
      <c r="V37" s="33">
        <v>20000</v>
      </c>
      <c r="W37" s="33">
        <v>0</v>
      </c>
      <c r="X37" s="33">
        <v>0</v>
      </c>
      <c r="Y37" s="33">
        <v>0</v>
      </c>
      <c r="Z37" s="33">
        <v>0</v>
      </c>
      <c r="AA37" s="33">
        <f t="shared" si="0"/>
        <v>5</v>
      </c>
      <c r="AB37" s="34">
        <f t="shared" si="1"/>
        <v>676226.56000000006</v>
      </c>
    </row>
    <row r="38" spans="1:28" ht="18" customHeight="1" x14ac:dyDescent="0.2">
      <c r="A38" s="35"/>
      <c r="B38" s="32" t="s">
        <v>27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1</v>
      </c>
      <c r="L38" s="33">
        <v>8000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f t="shared" si="0"/>
        <v>1</v>
      </c>
      <c r="AB38" s="34">
        <f t="shared" si="1"/>
        <v>8000</v>
      </c>
    </row>
    <row r="39" spans="1:28" ht="18" customHeight="1" x14ac:dyDescent="0.2">
      <c r="A39" s="35"/>
      <c r="B39" s="32" t="s">
        <v>34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3</v>
      </c>
      <c r="R39" s="33">
        <v>307242.88</v>
      </c>
      <c r="S39" s="33">
        <v>0</v>
      </c>
      <c r="T39" s="33">
        <v>0</v>
      </c>
      <c r="U39" s="33">
        <v>1</v>
      </c>
      <c r="V39" s="33">
        <v>64999.38</v>
      </c>
      <c r="W39" s="33">
        <v>0</v>
      </c>
      <c r="X39" s="33">
        <v>0</v>
      </c>
      <c r="Y39" s="33">
        <v>0</v>
      </c>
      <c r="Z39" s="33">
        <v>0</v>
      </c>
      <c r="AA39" s="33">
        <f t="shared" si="0"/>
        <v>4</v>
      </c>
      <c r="AB39" s="34">
        <f t="shared" si="1"/>
        <v>372242.26</v>
      </c>
    </row>
    <row r="40" spans="1:28" ht="18" customHeight="1" thickBot="1" x14ac:dyDescent="0.25">
      <c r="A40" s="37" t="s">
        <v>26</v>
      </c>
      <c r="B40" s="38" t="s">
        <v>33</v>
      </c>
      <c r="C40" s="39">
        <f>SUM(C32:C39)</f>
        <v>1</v>
      </c>
      <c r="D40" s="39">
        <f t="shared" ref="D40:N40" si="9">SUM(D32:D39)</f>
        <v>386260.56</v>
      </c>
      <c r="E40" s="39">
        <f t="shared" si="9"/>
        <v>0</v>
      </c>
      <c r="F40" s="39">
        <f t="shared" si="9"/>
        <v>0</v>
      </c>
      <c r="G40" s="39">
        <f t="shared" si="9"/>
        <v>0</v>
      </c>
      <c r="H40" s="39">
        <f t="shared" si="9"/>
        <v>0</v>
      </c>
      <c r="I40" s="39">
        <f t="shared" si="9"/>
        <v>0</v>
      </c>
      <c r="J40" s="39">
        <f t="shared" si="9"/>
        <v>0</v>
      </c>
      <c r="K40" s="39">
        <f t="shared" si="9"/>
        <v>5</v>
      </c>
      <c r="L40" s="39">
        <f t="shared" si="9"/>
        <v>672111.36</v>
      </c>
      <c r="M40" s="39">
        <f t="shared" si="9"/>
        <v>6</v>
      </c>
      <c r="N40" s="39">
        <f t="shared" si="9"/>
        <v>507952.08</v>
      </c>
      <c r="O40" s="39">
        <f t="shared" ref="O40:Z40" si="10">SUM(O32:O39)</f>
        <v>0</v>
      </c>
      <c r="P40" s="39">
        <f t="shared" si="10"/>
        <v>0</v>
      </c>
      <c r="Q40" s="39">
        <f t="shared" si="10"/>
        <v>8</v>
      </c>
      <c r="R40" s="39">
        <f t="shared" si="10"/>
        <v>1154174.73</v>
      </c>
      <c r="S40" s="39">
        <f t="shared" si="10"/>
        <v>2</v>
      </c>
      <c r="T40" s="39">
        <f t="shared" si="10"/>
        <v>49255</v>
      </c>
      <c r="U40" s="39">
        <f t="shared" si="10"/>
        <v>4</v>
      </c>
      <c r="V40" s="39">
        <f t="shared" si="10"/>
        <v>643308.81999999995</v>
      </c>
      <c r="W40" s="39">
        <f t="shared" si="10"/>
        <v>1</v>
      </c>
      <c r="X40" s="39">
        <f t="shared" si="10"/>
        <v>535799.99</v>
      </c>
      <c r="Y40" s="39">
        <f t="shared" si="10"/>
        <v>0</v>
      </c>
      <c r="Z40" s="39">
        <f t="shared" si="10"/>
        <v>0</v>
      </c>
      <c r="AA40" s="39">
        <f t="shared" si="0"/>
        <v>27</v>
      </c>
      <c r="AB40" s="40">
        <f t="shared" si="1"/>
        <v>3948862.54</v>
      </c>
    </row>
    <row r="41" spans="1:28" ht="18" customHeight="1" x14ac:dyDescent="0.2">
      <c r="A41" s="35" t="s">
        <v>44</v>
      </c>
      <c r="B41" s="32" t="s">
        <v>6</v>
      </c>
      <c r="C41" s="33">
        <v>12</v>
      </c>
      <c r="D41" s="33">
        <v>5450220.25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f t="shared" si="0"/>
        <v>12</v>
      </c>
      <c r="AB41" s="34">
        <f t="shared" si="1"/>
        <v>5450220.25</v>
      </c>
    </row>
    <row r="42" spans="1:28" ht="18" customHeight="1" x14ac:dyDescent="0.2">
      <c r="A42" s="35"/>
      <c r="B42" s="32" t="s">
        <v>66</v>
      </c>
      <c r="C42" s="33">
        <v>13</v>
      </c>
      <c r="D42" s="33">
        <v>5824281.7800000012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f t="shared" si="0"/>
        <v>13</v>
      </c>
      <c r="AB42" s="34">
        <f t="shared" si="1"/>
        <v>5824281.7800000012</v>
      </c>
    </row>
    <row r="43" spans="1:28" ht="18" customHeight="1" x14ac:dyDescent="0.2">
      <c r="A43" s="35"/>
      <c r="B43" s="32" t="s">
        <v>67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2</v>
      </c>
      <c r="Z43" s="33">
        <v>1464267</v>
      </c>
      <c r="AA43" s="33">
        <f t="shared" si="0"/>
        <v>2</v>
      </c>
      <c r="AB43" s="34">
        <f t="shared" si="1"/>
        <v>1464267</v>
      </c>
    </row>
    <row r="44" spans="1:28" ht="18" customHeight="1" x14ac:dyDescent="0.2">
      <c r="A44" s="35"/>
      <c r="B44" s="32" t="s">
        <v>68</v>
      </c>
      <c r="C44" s="33">
        <v>2</v>
      </c>
      <c r="D44" s="33">
        <v>9702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33">
        <v>0</v>
      </c>
      <c r="AA44" s="33">
        <f t="shared" si="0"/>
        <v>2</v>
      </c>
      <c r="AB44" s="34">
        <f t="shared" si="1"/>
        <v>9702</v>
      </c>
    </row>
    <row r="45" spans="1:28" ht="18" customHeight="1" x14ac:dyDescent="0.2">
      <c r="A45" s="35"/>
      <c r="B45" s="32" t="s">
        <v>69</v>
      </c>
      <c r="C45" s="33">
        <v>0</v>
      </c>
      <c r="D45" s="33">
        <v>0</v>
      </c>
      <c r="E45" s="33">
        <v>5</v>
      </c>
      <c r="F45" s="33">
        <v>1184960.99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0</v>
      </c>
      <c r="AA45" s="33">
        <f t="shared" si="0"/>
        <v>5</v>
      </c>
      <c r="AB45" s="34">
        <f t="shared" si="1"/>
        <v>1184960.99</v>
      </c>
    </row>
    <row r="46" spans="1:28" ht="18" customHeight="1" x14ac:dyDescent="0.2">
      <c r="A46" s="35"/>
      <c r="B46" s="32" t="s">
        <v>70</v>
      </c>
      <c r="C46" s="33">
        <v>2</v>
      </c>
      <c r="D46" s="33">
        <v>24688.83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f t="shared" si="0"/>
        <v>2</v>
      </c>
      <c r="AB46" s="34">
        <f t="shared" si="1"/>
        <v>24688.83</v>
      </c>
    </row>
    <row r="47" spans="1:28" ht="18" customHeight="1" x14ac:dyDescent="0.2">
      <c r="A47" s="35"/>
      <c r="B47" s="32" t="s">
        <v>71</v>
      </c>
      <c r="C47" s="33">
        <v>0</v>
      </c>
      <c r="D47" s="33">
        <v>0</v>
      </c>
      <c r="E47" s="33">
        <v>1</v>
      </c>
      <c r="F47" s="33">
        <v>23000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33">
        <v>0</v>
      </c>
      <c r="AA47" s="33">
        <f t="shared" si="0"/>
        <v>1</v>
      </c>
      <c r="AB47" s="34">
        <f t="shared" si="1"/>
        <v>23000</v>
      </c>
    </row>
    <row r="48" spans="1:28" ht="18" customHeight="1" x14ac:dyDescent="0.2">
      <c r="A48" s="35"/>
      <c r="B48" s="32" t="s">
        <v>72</v>
      </c>
      <c r="C48" s="33">
        <v>1</v>
      </c>
      <c r="D48" s="33">
        <v>21058.44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f t="shared" si="0"/>
        <v>1</v>
      </c>
      <c r="AB48" s="34">
        <f t="shared" si="1"/>
        <v>21058.44</v>
      </c>
    </row>
    <row r="49" spans="1:28" ht="18" customHeight="1" x14ac:dyDescent="0.2">
      <c r="A49" s="35"/>
      <c r="B49" s="32" t="s">
        <v>73</v>
      </c>
      <c r="C49" s="33">
        <v>7</v>
      </c>
      <c r="D49" s="33">
        <v>506406.04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f t="shared" si="0"/>
        <v>7</v>
      </c>
      <c r="AB49" s="34">
        <f t="shared" si="1"/>
        <v>506406.04</v>
      </c>
    </row>
    <row r="50" spans="1:28" ht="18" customHeight="1" x14ac:dyDescent="0.2">
      <c r="A50" s="35"/>
      <c r="B50" s="32" t="s">
        <v>74</v>
      </c>
      <c r="C50" s="33">
        <v>2</v>
      </c>
      <c r="D50" s="33">
        <v>39756.600000000006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f t="shared" si="0"/>
        <v>2</v>
      </c>
      <c r="AB50" s="34">
        <f t="shared" si="1"/>
        <v>39756.600000000006</v>
      </c>
    </row>
    <row r="51" spans="1:28" ht="18" customHeight="1" x14ac:dyDescent="0.2">
      <c r="A51" s="35"/>
      <c r="B51" s="32" t="s">
        <v>75</v>
      </c>
      <c r="C51" s="33">
        <v>3</v>
      </c>
      <c r="D51" s="33">
        <v>198444.4</v>
      </c>
      <c r="E51" s="33">
        <v>0</v>
      </c>
      <c r="F51" s="33">
        <v>0</v>
      </c>
      <c r="G51" s="33">
        <v>0</v>
      </c>
      <c r="H51" s="33">
        <v>0</v>
      </c>
      <c r="I51" s="33">
        <v>1</v>
      </c>
      <c r="J51" s="33">
        <v>20000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f t="shared" si="0"/>
        <v>4</v>
      </c>
      <c r="AB51" s="34">
        <f t="shared" si="1"/>
        <v>218444.4</v>
      </c>
    </row>
    <row r="52" spans="1:28" ht="18" customHeight="1" x14ac:dyDescent="0.2">
      <c r="A52" s="35"/>
      <c r="B52" s="32" t="s">
        <v>76</v>
      </c>
      <c r="C52" s="33">
        <v>8</v>
      </c>
      <c r="D52" s="33">
        <v>1586123.01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  <c r="AA52" s="33">
        <f t="shared" si="0"/>
        <v>8</v>
      </c>
      <c r="AB52" s="34">
        <f t="shared" si="1"/>
        <v>1586123.01</v>
      </c>
    </row>
    <row r="53" spans="1:28" ht="18" customHeight="1" x14ac:dyDescent="0.2">
      <c r="A53" s="35"/>
      <c r="B53" s="32" t="s">
        <v>46</v>
      </c>
      <c r="C53" s="33">
        <v>0</v>
      </c>
      <c r="D53" s="33">
        <v>0</v>
      </c>
      <c r="E53" s="33">
        <v>1</v>
      </c>
      <c r="F53" s="33">
        <v>76459.58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33">
        <v>0</v>
      </c>
      <c r="AA53" s="33">
        <f t="shared" si="0"/>
        <v>1</v>
      </c>
      <c r="AB53" s="34">
        <f t="shared" si="1"/>
        <v>76459.58</v>
      </c>
    </row>
    <row r="54" spans="1:28" ht="18" customHeight="1" x14ac:dyDescent="0.2">
      <c r="A54" s="35"/>
      <c r="B54" s="32" t="s">
        <v>77</v>
      </c>
      <c r="C54" s="33">
        <v>11</v>
      </c>
      <c r="D54" s="33">
        <v>3055075.04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f t="shared" si="0"/>
        <v>11</v>
      </c>
      <c r="AB54" s="34">
        <f t="shared" si="1"/>
        <v>3055075.04</v>
      </c>
    </row>
    <row r="55" spans="1:28" ht="18" customHeight="1" x14ac:dyDescent="0.2">
      <c r="A55" s="35"/>
      <c r="B55" s="32" t="s">
        <v>78</v>
      </c>
      <c r="C55" s="33">
        <v>2</v>
      </c>
      <c r="D55" s="33">
        <v>898405.13</v>
      </c>
      <c r="E55" s="33">
        <v>1</v>
      </c>
      <c r="F55" s="33">
        <v>150599.6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f t="shared" si="0"/>
        <v>3</v>
      </c>
      <c r="AB55" s="34">
        <f t="shared" si="1"/>
        <v>1049004.73</v>
      </c>
    </row>
    <row r="56" spans="1:28" ht="18" customHeight="1" x14ac:dyDescent="0.2">
      <c r="A56" s="35"/>
      <c r="B56" s="32" t="s">
        <v>79</v>
      </c>
      <c r="C56" s="33">
        <v>1</v>
      </c>
      <c r="D56" s="33">
        <v>40611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f t="shared" si="0"/>
        <v>1</v>
      </c>
      <c r="AB56" s="34">
        <f t="shared" si="1"/>
        <v>40611</v>
      </c>
    </row>
    <row r="57" spans="1:28" ht="18" customHeight="1" x14ac:dyDescent="0.2">
      <c r="A57" s="35"/>
      <c r="B57" s="32" t="s">
        <v>80</v>
      </c>
      <c r="C57" s="33">
        <v>15</v>
      </c>
      <c r="D57" s="33">
        <v>6501579.2199999997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3</v>
      </c>
      <c r="N57" s="33">
        <v>1989004.5599999998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f t="shared" si="0"/>
        <v>18</v>
      </c>
      <c r="AB57" s="34">
        <f t="shared" si="1"/>
        <v>8490583.7799999993</v>
      </c>
    </row>
    <row r="58" spans="1:28" ht="18" customHeight="1" x14ac:dyDescent="0.2">
      <c r="A58" s="35"/>
      <c r="B58" s="32" t="s">
        <v>81</v>
      </c>
      <c r="C58" s="33">
        <v>1</v>
      </c>
      <c r="D58" s="33">
        <v>380094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33">
        <v>0</v>
      </c>
      <c r="AA58" s="33">
        <f t="shared" si="0"/>
        <v>1</v>
      </c>
      <c r="AB58" s="34">
        <f t="shared" si="1"/>
        <v>380094</v>
      </c>
    </row>
    <row r="59" spans="1:28" ht="18" customHeight="1" x14ac:dyDescent="0.2">
      <c r="A59" s="35"/>
      <c r="B59" s="32" t="s">
        <v>82</v>
      </c>
      <c r="C59" s="33">
        <v>11</v>
      </c>
      <c r="D59" s="33">
        <v>3145932.23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0</v>
      </c>
      <c r="Y59" s="33">
        <v>0</v>
      </c>
      <c r="Z59" s="33">
        <v>0</v>
      </c>
      <c r="AA59" s="33">
        <f t="shared" si="0"/>
        <v>11</v>
      </c>
      <c r="AB59" s="34">
        <f t="shared" si="1"/>
        <v>3145932.23</v>
      </c>
    </row>
    <row r="60" spans="1:28" ht="18" customHeight="1" x14ac:dyDescent="0.2">
      <c r="A60" s="35"/>
      <c r="B60" s="32" t="s">
        <v>36</v>
      </c>
      <c r="C60" s="33">
        <v>14</v>
      </c>
      <c r="D60" s="33">
        <v>3331832.6600000006</v>
      </c>
      <c r="E60" s="33">
        <v>1</v>
      </c>
      <c r="F60" s="33">
        <v>3300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33">
        <v>0</v>
      </c>
      <c r="AA60" s="33">
        <f t="shared" si="0"/>
        <v>15</v>
      </c>
      <c r="AB60" s="34">
        <f t="shared" si="1"/>
        <v>3335132.6600000006</v>
      </c>
    </row>
    <row r="61" spans="1:28" ht="18" customHeight="1" x14ac:dyDescent="0.2">
      <c r="A61" s="35"/>
      <c r="B61" s="32" t="s">
        <v>83</v>
      </c>
      <c r="C61" s="33">
        <v>3</v>
      </c>
      <c r="D61" s="33">
        <v>772550.48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f t="shared" si="0"/>
        <v>3</v>
      </c>
      <c r="AB61" s="34">
        <f t="shared" si="1"/>
        <v>772550.48</v>
      </c>
    </row>
    <row r="62" spans="1:28" ht="18" customHeight="1" x14ac:dyDescent="0.2">
      <c r="A62" s="35"/>
      <c r="B62" s="32" t="s">
        <v>84</v>
      </c>
      <c r="C62" s="33">
        <v>2</v>
      </c>
      <c r="D62" s="33">
        <v>589250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f t="shared" si="0"/>
        <v>2</v>
      </c>
      <c r="AB62" s="34">
        <f t="shared" si="1"/>
        <v>589250</v>
      </c>
    </row>
    <row r="63" spans="1:28" ht="18" customHeight="1" x14ac:dyDescent="0.2">
      <c r="A63" s="35"/>
      <c r="B63" s="32" t="s">
        <v>85</v>
      </c>
      <c r="C63" s="33">
        <v>4</v>
      </c>
      <c r="D63" s="33">
        <v>507160.39999999991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f t="shared" si="0"/>
        <v>4</v>
      </c>
      <c r="AB63" s="34">
        <f t="shared" si="1"/>
        <v>507160.39999999991</v>
      </c>
    </row>
    <row r="64" spans="1:28" ht="18" customHeight="1" x14ac:dyDescent="0.2">
      <c r="A64" s="35"/>
      <c r="B64" s="32" t="s">
        <v>39</v>
      </c>
      <c r="C64" s="33">
        <v>1</v>
      </c>
      <c r="D64" s="33">
        <v>634760.88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1</v>
      </c>
      <c r="N64" s="33">
        <v>3014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0</v>
      </c>
      <c r="AA64" s="33">
        <f t="shared" si="0"/>
        <v>2</v>
      </c>
      <c r="AB64" s="34">
        <f t="shared" si="1"/>
        <v>637774.88</v>
      </c>
    </row>
    <row r="65" spans="1:28" ht="18" customHeight="1" x14ac:dyDescent="0.2">
      <c r="A65" s="35"/>
      <c r="B65" s="32" t="s">
        <v>86</v>
      </c>
      <c r="C65" s="33">
        <v>1</v>
      </c>
      <c r="D65" s="33">
        <v>50332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0</v>
      </c>
      <c r="AA65" s="33">
        <f t="shared" si="0"/>
        <v>1</v>
      </c>
      <c r="AB65" s="34">
        <f t="shared" si="1"/>
        <v>50332</v>
      </c>
    </row>
    <row r="66" spans="1:28" ht="18" customHeight="1" x14ac:dyDescent="0.2">
      <c r="A66" s="35"/>
      <c r="B66" s="32" t="s">
        <v>87</v>
      </c>
      <c r="C66" s="33">
        <v>41</v>
      </c>
      <c r="D66" s="33">
        <v>13396853.250000002</v>
      </c>
      <c r="E66" s="33">
        <v>1</v>
      </c>
      <c r="F66" s="33">
        <v>104916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f t="shared" si="0"/>
        <v>42</v>
      </c>
      <c r="AB66" s="34">
        <f t="shared" si="1"/>
        <v>13501769.250000002</v>
      </c>
    </row>
    <row r="67" spans="1:28" ht="18" customHeight="1" x14ac:dyDescent="0.2">
      <c r="A67" s="35"/>
      <c r="B67" s="32" t="s">
        <v>7</v>
      </c>
      <c r="C67" s="33">
        <v>2</v>
      </c>
      <c r="D67" s="33">
        <v>95500.079999999987</v>
      </c>
      <c r="E67" s="33">
        <v>12</v>
      </c>
      <c r="F67" s="33">
        <v>1797099.36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0</v>
      </c>
      <c r="AA67" s="33">
        <f t="shared" si="0"/>
        <v>14</v>
      </c>
      <c r="AB67" s="34">
        <f t="shared" si="1"/>
        <v>1892599.4400000002</v>
      </c>
    </row>
    <row r="68" spans="1:28" ht="18" customHeight="1" x14ac:dyDescent="0.2">
      <c r="A68" s="35"/>
      <c r="B68" s="32" t="s">
        <v>88</v>
      </c>
      <c r="C68" s="33">
        <v>4</v>
      </c>
      <c r="D68" s="33">
        <v>188353.59999999998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0</v>
      </c>
      <c r="AA68" s="33">
        <f t="shared" ref="AA68:AA97" si="11">C68+E68+G68+I68+K68+M68+O68+Q68+S68+U68+W68+Y68</f>
        <v>4</v>
      </c>
      <c r="AB68" s="34">
        <f t="shared" ref="AB68:AB97" si="12">D68+F68+H68+J68+L68+N68+P68+R68+T68+V68+X68+Z68</f>
        <v>188353.59999999998</v>
      </c>
    </row>
    <row r="69" spans="1:28" ht="18" customHeight="1" x14ac:dyDescent="0.2">
      <c r="A69" s="35"/>
      <c r="B69" s="32" t="s">
        <v>89</v>
      </c>
      <c r="C69" s="33">
        <v>4</v>
      </c>
      <c r="D69" s="33">
        <v>123127.81</v>
      </c>
      <c r="E69" s="33">
        <v>1</v>
      </c>
      <c r="F69" s="33">
        <v>20074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0</v>
      </c>
      <c r="AA69" s="33">
        <f t="shared" si="11"/>
        <v>5</v>
      </c>
      <c r="AB69" s="34">
        <f t="shared" si="12"/>
        <v>143201.81</v>
      </c>
    </row>
    <row r="70" spans="1:28" ht="18" customHeight="1" x14ac:dyDescent="0.2">
      <c r="A70" s="35"/>
      <c r="B70" s="32" t="s">
        <v>8</v>
      </c>
      <c r="C70" s="33">
        <v>11</v>
      </c>
      <c r="D70" s="33">
        <v>3921610.76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1</v>
      </c>
      <c r="N70" s="33">
        <v>220218.96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f t="shared" si="11"/>
        <v>12</v>
      </c>
      <c r="AB70" s="34">
        <f t="shared" si="12"/>
        <v>4141829.7199999997</v>
      </c>
    </row>
    <row r="71" spans="1:28" ht="18" customHeight="1" x14ac:dyDescent="0.2">
      <c r="A71" s="35"/>
      <c r="B71" s="32" t="s">
        <v>9</v>
      </c>
      <c r="C71" s="33">
        <v>27</v>
      </c>
      <c r="D71" s="33">
        <v>13400808.33</v>
      </c>
      <c r="E71" s="33">
        <v>1</v>
      </c>
      <c r="F71" s="33">
        <v>144001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3">
        <v>0</v>
      </c>
      <c r="Z71" s="33">
        <v>0</v>
      </c>
      <c r="AA71" s="33">
        <f t="shared" si="11"/>
        <v>28</v>
      </c>
      <c r="AB71" s="34">
        <f t="shared" si="12"/>
        <v>13544809.33</v>
      </c>
    </row>
    <row r="72" spans="1:28" ht="18" customHeight="1" x14ac:dyDescent="0.2">
      <c r="A72" s="35"/>
      <c r="B72" s="32" t="s">
        <v>90</v>
      </c>
      <c r="C72" s="33">
        <v>0</v>
      </c>
      <c r="D72" s="33">
        <v>0</v>
      </c>
      <c r="E72" s="33">
        <v>1</v>
      </c>
      <c r="F72" s="33">
        <v>524444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f t="shared" si="11"/>
        <v>1</v>
      </c>
      <c r="AB72" s="34">
        <f t="shared" si="12"/>
        <v>524444</v>
      </c>
    </row>
    <row r="73" spans="1:28" ht="18" customHeight="1" x14ac:dyDescent="0.2">
      <c r="A73" s="35"/>
      <c r="B73" s="32" t="s">
        <v>35</v>
      </c>
      <c r="C73" s="33">
        <v>4</v>
      </c>
      <c r="D73" s="33">
        <v>625859.43999999994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f t="shared" si="11"/>
        <v>4</v>
      </c>
      <c r="AB73" s="34">
        <f t="shared" si="12"/>
        <v>625859.43999999994</v>
      </c>
    </row>
    <row r="74" spans="1:28" ht="18" customHeight="1" x14ac:dyDescent="0.2">
      <c r="A74" s="35"/>
      <c r="B74" s="32" t="s">
        <v>91</v>
      </c>
      <c r="C74" s="33">
        <v>1</v>
      </c>
      <c r="D74" s="33">
        <v>26000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0</v>
      </c>
      <c r="Y74" s="33">
        <v>0</v>
      </c>
      <c r="Z74" s="33">
        <v>0</v>
      </c>
      <c r="AA74" s="33">
        <f t="shared" si="11"/>
        <v>1</v>
      </c>
      <c r="AB74" s="34">
        <f t="shared" si="12"/>
        <v>26000</v>
      </c>
    </row>
    <row r="75" spans="1:28" ht="18" customHeight="1" x14ac:dyDescent="0.2">
      <c r="A75" s="35"/>
      <c r="B75" s="32" t="s">
        <v>92</v>
      </c>
      <c r="C75" s="33">
        <v>1</v>
      </c>
      <c r="D75" s="33">
        <v>6400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0</v>
      </c>
      <c r="Y75" s="33">
        <v>0</v>
      </c>
      <c r="Z75" s="33">
        <v>0</v>
      </c>
      <c r="AA75" s="33">
        <f t="shared" si="11"/>
        <v>1</v>
      </c>
      <c r="AB75" s="34">
        <f t="shared" si="12"/>
        <v>6400</v>
      </c>
    </row>
    <row r="76" spans="1:28" ht="18" customHeight="1" x14ac:dyDescent="0.2">
      <c r="A76" s="35"/>
      <c r="B76" s="32" t="s">
        <v>13</v>
      </c>
      <c r="C76" s="33">
        <v>3</v>
      </c>
      <c r="D76" s="33">
        <v>114838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0</v>
      </c>
      <c r="Y76" s="33">
        <v>0</v>
      </c>
      <c r="Z76" s="33">
        <v>0</v>
      </c>
      <c r="AA76" s="33">
        <f t="shared" ref="AA76" si="13">C76+E76+G76+I76+K76+M76+O76+Q76+S76+U76+W76+Y76</f>
        <v>3</v>
      </c>
      <c r="AB76" s="34">
        <f t="shared" ref="AB76" si="14">D76+F76+H76+J76+L76+N76+P76+R76+T76+V76+X76+Z76</f>
        <v>114838</v>
      </c>
    </row>
    <row r="77" spans="1:28" ht="18" customHeight="1" thickBot="1" x14ac:dyDescent="0.25">
      <c r="A77" s="37" t="s">
        <v>45</v>
      </c>
      <c r="B77" s="38" t="s">
        <v>33</v>
      </c>
      <c r="C77" s="39">
        <f t="shared" ref="C77:Z77" si="15">SUM(C41:C76)</f>
        <v>214</v>
      </c>
      <c r="D77" s="39">
        <f t="shared" si="15"/>
        <v>65467615.659999996</v>
      </c>
      <c r="E77" s="39">
        <f t="shared" si="15"/>
        <v>25</v>
      </c>
      <c r="F77" s="39">
        <f t="shared" si="15"/>
        <v>4028854.5300000003</v>
      </c>
      <c r="G77" s="39">
        <f t="shared" si="15"/>
        <v>0</v>
      </c>
      <c r="H77" s="39">
        <f t="shared" si="15"/>
        <v>0</v>
      </c>
      <c r="I77" s="39">
        <f t="shared" si="15"/>
        <v>1</v>
      </c>
      <c r="J77" s="39">
        <f t="shared" si="15"/>
        <v>20000</v>
      </c>
      <c r="K77" s="39">
        <f t="shared" si="15"/>
        <v>0</v>
      </c>
      <c r="L77" s="39">
        <f t="shared" si="15"/>
        <v>0</v>
      </c>
      <c r="M77" s="39">
        <f t="shared" si="15"/>
        <v>5</v>
      </c>
      <c r="N77" s="39">
        <f t="shared" si="15"/>
        <v>2212237.52</v>
      </c>
      <c r="O77" s="39">
        <f t="shared" si="15"/>
        <v>0</v>
      </c>
      <c r="P77" s="39">
        <f t="shared" si="15"/>
        <v>0</v>
      </c>
      <c r="Q77" s="39">
        <f t="shared" si="15"/>
        <v>0</v>
      </c>
      <c r="R77" s="39">
        <f t="shared" si="15"/>
        <v>0</v>
      </c>
      <c r="S77" s="39">
        <f t="shared" si="15"/>
        <v>0</v>
      </c>
      <c r="T77" s="39">
        <f t="shared" si="15"/>
        <v>0</v>
      </c>
      <c r="U77" s="39">
        <f t="shared" si="15"/>
        <v>0</v>
      </c>
      <c r="V77" s="39">
        <f t="shared" si="15"/>
        <v>0</v>
      </c>
      <c r="W77" s="39">
        <f t="shared" si="15"/>
        <v>0</v>
      </c>
      <c r="X77" s="39">
        <f t="shared" si="15"/>
        <v>0</v>
      </c>
      <c r="Y77" s="39">
        <f t="shared" si="15"/>
        <v>2</v>
      </c>
      <c r="Z77" s="39">
        <f t="shared" si="15"/>
        <v>1464267</v>
      </c>
      <c r="AA77" s="39">
        <f t="shared" si="11"/>
        <v>247</v>
      </c>
      <c r="AB77" s="40">
        <f t="shared" si="12"/>
        <v>73192974.709999993</v>
      </c>
    </row>
    <row r="78" spans="1:28" ht="18" customHeight="1" x14ac:dyDescent="0.2">
      <c r="A78" s="35" t="s">
        <v>19</v>
      </c>
      <c r="B78" s="32" t="s">
        <v>93</v>
      </c>
      <c r="C78" s="33">
        <v>10</v>
      </c>
      <c r="D78" s="33">
        <v>1073498.52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0</v>
      </c>
      <c r="Y78" s="33">
        <v>0</v>
      </c>
      <c r="Z78" s="33">
        <v>0</v>
      </c>
      <c r="AA78" s="33">
        <v>10</v>
      </c>
      <c r="AB78" s="34">
        <v>1073498.52</v>
      </c>
    </row>
    <row r="79" spans="1:28" ht="18" customHeight="1" x14ac:dyDescent="0.2">
      <c r="A79" s="35"/>
      <c r="B79" s="32" t="s">
        <v>37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5</v>
      </c>
      <c r="Z79" s="33">
        <v>327510</v>
      </c>
      <c r="AA79" s="33">
        <v>5</v>
      </c>
      <c r="AB79" s="34">
        <v>327510</v>
      </c>
    </row>
    <row r="80" spans="1:28" ht="18" customHeight="1" x14ac:dyDescent="0.2">
      <c r="A80" s="35"/>
      <c r="B80" s="32" t="s">
        <v>94</v>
      </c>
      <c r="C80" s="33">
        <v>1</v>
      </c>
      <c r="D80" s="33">
        <v>186948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0</v>
      </c>
      <c r="Y80" s="33">
        <v>0</v>
      </c>
      <c r="Z80" s="33">
        <v>0</v>
      </c>
      <c r="AA80" s="33">
        <v>1</v>
      </c>
      <c r="AB80" s="34">
        <v>186948</v>
      </c>
    </row>
    <row r="81" spans="1:28" ht="18" customHeight="1" thickBot="1" x14ac:dyDescent="0.25">
      <c r="A81" s="37" t="s">
        <v>29</v>
      </c>
      <c r="B81" s="38" t="s">
        <v>33</v>
      </c>
      <c r="C81" s="39">
        <f t="shared" ref="C81:Z81" si="16">SUM(C78:C80)</f>
        <v>11</v>
      </c>
      <c r="D81" s="39">
        <f t="shared" si="16"/>
        <v>1260446.52</v>
      </c>
      <c r="E81" s="39">
        <f t="shared" si="16"/>
        <v>0</v>
      </c>
      <c r="F81" s="39">
        <f t="shared" si="16"/>
        <v>0</v>
      </c>
      <c r="G81" s="39">
        <f t="shared" si="16"/>
        <v>0</v>
      </c>
      <c r="H81" s="39">
        <f t="shared" si="16"/>
        <v>0</v>
      </c>
      <c r="I81" s="39">
        <f t="shared" si="16"/>
        <v>0</v>
      </c>
      <c r="J81" s="39">
        <f t="shared" si="16"/>
        <v>0</v>
      </c>
      <c r="K81" s="39">
        <f t="shared" si="16"/>
        <v>0</v>
      </c>
      <c r="L81" s="39">
        <f t="shared" si="16"/>
        <v>0</v>
      </c>
      <c r="M81" s="39">
        <f t="shared" si="16"/>
        <v>0</v>
      </c>
      <c r="N81" s="39">
        <f t="shared" si="16"/>
        <v>0</v>
      </c>
      <c r="O81" s="39">
        <f t="shared" si="16"/>
        <v>0</v>
      </c>
      <c r="P81" s="39">
        <f t="shared" si="16"/>
        <v>0</v>
      </c>
      <c r="Q81" s="39">
        <f t="shared" si="16"/>
        <v>0</v>
      </c>
      <c r="R81" s="39">
        <f t="shared" si="16"/>
        <v>0</v>
      </c>
      <c r="S81" s="39">
        <f t="shared" si="16"/>
        <v>0</v>
      </c>
      <c r="T81" s="39">
        <f t="shared" si="16"/>
        <v>0</v>
      </c>
      <c r="U81" s="39">
        <f t="shared" si="16"/>
        <v>0</v>
      </c>
      <c r="V81" s="39">
        <f t="shared" si="16"/>
        <v>0</v>
      </c>
      <c r="W81" s="39">
        <f t="shared" si="16"/>
        <v>0</v>
      </c>
      <c r="X81" s="39">
        <f t="shared" si="16"/>
        <v>0</v>
      </c>
      <c r="Y81" s="39">
        <f t="shared" si="16"/>
        <v>5</v>
      </c>
      <c r="Z81" s="39">
        <f t="shared" si="16"/>
        <v>327510</v>
      </c>
      <c r="AA81" s="39">
        <f t="shared" si="11"/>
        <v>16</v>
      </c>
      <c r="AB81" s="40">
        <f t="shared" si="12"/>
        <v>1587956.52</v>
      </c>
    </row>
    <row r="82" spans="1:28" ht="18" customHeight="1" x14ac:dyDescent="0.2">
      <c r="A82" s="35" t="s">
        <v>49</v>
      </c>
      <c r="B82" s="32" t="s">
        <v>103</v>
      </c>
      <c r="C82" s="33">
        <v>0</v>
      </c>
      <c r="D82" s="33">
        <v>0</v>
      </c>
      <c r="E82" s="33">
        <v>0</v>
      </c>
      <c r="F82" s="33">
        <v>0</v>
      </c>
      <c r="G82" s="33">
        <v>2</v>
      </c>
      <c r="H82" s="33">
        <v>93315</v>
      </c>
      <c r="I82" s="33">
        <v>12</v>
      </c>
      <c r="J82" s="33">
        <v>888946.03</v>
      </c>
      <c r="K82" s="33">
        <v>3</v>
      </c>
      <c r="L82" s="33">
        <v>452765.22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12</v>
      </c>
      <c r="T82" s="33">
        <v>1744199.2599999998</v>
      </c>
      <c r="U82" s="33">
        <v>0</v>
      </c>
      <c r="V82" s="33">
        <v>0</v>
      </c>
      <c r="W82" s="33">
        <v>4</v>
      </c>
      <c r="X82" s="33">
        <v>113594.65</v>
      </c>
      <c r="Y82" s="33">
        <v>1</v>
      </c>
      <c r="Z82" s="33">
        <v>115000</v>
      </c>
      <c r="AA82" s="33">
        <f t="shared" si="11"/>
        <v>34</v>
      </c>
      <c r="AB82" s="34">
        <f t="shared" si="12"/>
        <v>3407820.1599999997</v>
      </c>
    </row>
    <row r="83" spans="1:28" ht="18" customHeight="1" thickBot="1" x14ac:dyDescent="0.25">
      <c r="A83" s="37" t="s">
        <v>31</v>
      </c>
      <c r="B83" s="38" t="s">
        <v>33</v>
      </c>
      <c r="C83" s="39">
        <f t="shared" ref="C83:Z83" si="17">SUM(C82:C82)</f>
        <v>0</v>
      </c>
      <c r="D83" s="39">
        <f t="shared" si="17"/>
        <v>0</v>
      </c>
      <c r="E83" s="39">
        <f t="shared" si="17"/>
        <v>0</v>
      </c>
      <c r="F83" s="39">
        <f t="shared" si="17"/>
        <v>0</v>
      </c>
      <c r="G83" s="39">
        <f t="shared" si="17"/>
        <v>2</v>
      </c>
      <c r="H83" s="39">
        <f t="shared" si="17"/>
        <v>93315</v>
      </c>
      <c r="I83" s="39">
        <f t="shared" si="17"/>
        <v>12</v>
      </c>
      <c r="J83" s="39">
        <f t="shared" si="17"/>
        <v>888946.03</v>
      </c>
      <c r="K83" s="39">
        <f t="shared" si="17"/>
        <v>3</v>
      </c>
      <c r="L83" s="39">
        <f t="shared" si="17"/>
        <v>452765.22</v>
      </c>
      <c r="M83" s="39">
        <f t="shared" si="17"/>
        <v>0</v>
      </c>
      <c r="N83" s="39">
        <f t="shared" si="17"/>
        <v>0</v>
      </c>
      <c r="O83" s="39">
        <f t="shared" si="17"/>
        <v>0</v>
      </c>
      <c r="P83" s="39">
        <f t="shared" si="17"/>
        <v>0</v>
      </c>
      <c r="Q83" s="39">
        <f t="shared" si="17"/>
        <v>0</v>
      </c>
      <c r="R83" s="39">
        <f t="shared" si="17"/>
        <v>0</v>
      </c>
      <c r="S83" s="39">
        <f t="shared" si="17"/>
        <v>12</v>
      </c>
      <c r="T83" s="39">
        <f t="shared" si="17"/>
        <v>1744199.2599999998</v>
      </c>
      <c r="U83" s="39">
        <f t="shared" si="17"/>
        <v>0</v>
      </c>
      <c r="V83" s="39">
        <f t="shared" si="17"/>
        <v>0</v>
      </c>
      <c r="W83" s="39">
        <f t="shared" si="17"/>
        <v>4</v>
      </c>
      <c r="X83" s="39">
        <f t="shared" si="17"/>
        <v>113594.65</v>
      </c>
      <c r="Y83" s="39">
        <f t="shared" si="17"/>
        <v>1</v>
      </c>
      <c r="Z83" s="39">
        <f t="shared" si="17"/>
        <v>115000</v>
      </c>
      <c r="AA83" s="39">
        <f t="shared" si="11"/>
        <v>34</v>
      </c>
      <c r="AB83" s="40">
        <f t="shared" si="12"/>
        <v>3407820.1599999997</v>
      </c>
    </row>
    <row r="84" spans="1:28" ht="18" customHeight="1" x14ac:dyDescent="0.2">
      <c r="A84" s="35" t="s">
        <v>95</v>
      </c>
      <c r="B84" s="32" t="s">
        <v>96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34">
        <f t="shared" si="12"/>
        <v>0</v>
      </c>
    </row>
    <row r="85" spans="1:28" ht="18" customHeight="1" thickBot="1" x14ac:dyDescent="0.25">
      <c r="A85" s="37" t="s">
        <v>104</v>
      </c>
      <c r="B85" s="38" t="s">
        <v>33</v>
      </c>
      <c r="C85" s="39">
        <f t="shared" ref="C85:N85" si="18">SUM(C84:C84)</f>
        <v>0</v>
      </c>
      <c r="D85" s="41">
        <f t="shared" si="18"/>
        <v>0</v>
      </c>
      <c r="E85" s="39">
        <f t="shared" si="18"/>
        <v>0</v>
      </c>
      <c r="F85" s="41">
        <f t="shared" si="18"/>
        <v>0</v>
      </c>
      <c r="G85" s="39">
        <f t="shared" si="18"/>
        <v>0</v>
      </c>
      <c r="H85" s="41">
        <f t="shared" si="18"/>
        <v>0</v>
      </c>
      <c r="I85" s="39">
        <f t="shared" si="18"/>
        <v>0</v>
      </c>
      <c r="J85" s="41">
        <f t="shared" si="18"/>
        <v>0</v>
      </c>
      <c r="K85" s="39">
        <f t="shared" si="18"/>
        <v>0</v>
      </c>
      <c r="L85" s="41">
        <f t="shared" si="18"/>
        <v>0</v>
      </c>
      <c r="M85" s="39">
        <f t="shared" si="18"/>
        <v>0</v>
      </c>
      <c r="N85" s="41">
        <f t="shared" si="18"/>
        <v>0</v>
      </c>
      <c r="O85" s="39">
        <f t="shared" ref="O85:Z85" si="19">SUM(O84:O84)</f>
        <v>0</v>
      </c>
      <c r="P85" s="41">
        <f t="shared" si="19"/>
        <v>0</v>
      </c>
      <c r="Q85" s="39">
        <f t="shared" si="19"/>
        <v>0</v>
      </c>
      <c r="R85" s="41">
        <f t="shared" si="19"/>
        <v>0</v>
      </c>
      <c r="S85" s="39">
        <f t="shared" si="19"/>
        <v>0</v>
      </c>
      <c r="T85" s="41">
        <f t="shared" si="19"/>
        <v>0</v>
      </c>
      <c r="U85" s="39">
        <f t="shared" si="19"/>
        <v>0</v>
      </c>
      <c r="V85" s="41">
        <f t="shared" si="19"/>
        <v>0</v>
      </c>
      <c r="W85" s="39">
        <f t="shared" si="19"/>
        <v>0</v>
      </c>
      <c r="X85" s="41">
        <f t="shared" si="19"/>
        <v>0</v>
      </c>
      <c r="Y85" s="39">
        <f t="shared" si="19"/>
        <v>0</v>
      </c>
      <c r="Z85" s="41">
        <f t="shared" si="19"/>
        <v>0</v>
      </c>
      <c r="AA85" s="39">
        <f t="shared" si="11"/>
        <v>0</v>
      </c>
      <c r="AB85" s="40">
        <f t="shared" si="12"/>
        <v>0</v>
      </c>
    </row>
    <row r="86" spans="1:28" ht="18" customHeight="1" x14ac:dyDescent="0.2">
      <c r="A86" s="35" t="s">
        <v>102</v>
      </c>
      <c r="B86" s="32" t="s">
        <v>48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1</v>
      </c>
      <c r="L86" s="33">
        <v>7999998.9500000002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0</v>
      </c>
      <c r="Y86" s="33">
        <v>0</v>
      </c>
      <c r="Z86" s="33">
        <v>0</v>
      </c>
      <c r="AA86" s="33">
        <f t="shared" si="11"/>
        <v>1</v>
      </c>
      <c r="AB86" s="34">
        <f t="shared" si="12"/>
        <v>7999998.9500000002</v>
      </c>
    </row>
    <row r="87" spans="1:28" ht="18" customHeight="1" x14ac:dyDescent="0.2">
      <c r="A87" s="35"/>
      <c r="B87" s="32" t="s">
        <v>43</v>
      </c>
      <c r="C87" s="33">
        <v>1</v>
      </c>
      <c r="D87" s="33">
        <v>3463028.01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0</v>
      </c>
      <c r="Z87" s="33">
        <v>0</v>
      </c>
      <c r="AA87" s="33">
        <f t="shared" si="11"/>
        <v>1</v>
      </c>
      <c r="AB87" s="34">
        <f t="shared" si="12"/>
        <v>3463028.01</v>
      </c>
    </row>
    <row r="88" spans="1:28" ht="18" customHeight="1" x14ac:dyDescent="0.2">
      <c r="A88" s="35"/>
      <c r="B88" s="32" t="s">
        <v>101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1</v>
      </c>
      <c r="L88" s="33">
        <v>893120.09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f t="shared" si="11"/>
        <v>1</v>
      </c>
      <c r="AB88" s="34">
        <f t="shared" si="12"/>
        <v>893120.09</v>
      </c>
    </row>
    <row r="89" spans="1:28" ht="18" customHeight="1" thickBot="1" x14ac:dyDescent="0.25">
      <c r="A89" s="37" t="s">
        <v>105</v>
      </c>
      <c r="B89" s="38" t="s">
        <v>33</v>
      </c>
      <c r="C89" s="39">
        <f t="shared" ref="C89:N89" si="20">SUM(C86:C88)</f>
        <v>1</v>
      </c>
      <c r="D89" s="39">
        <f t="shared" si="20"/>
        <v>3463028.01</v>
      </c>
      <c r="E89" s="39">
        <f t="shared" si="20"/>
        <v>0</v>
      </c>
      <c r="F89" s="39">
        <f t="shared" si="20"/>
        <v>0</v>
      </c>
      <c r="G89" s="39">
        <f t="shared" si="20"/>
        <v>0</v>
      </c>
      <c r="H89" s="39">
        <f t="shared" si="20"/>
        <v>0</v>
      </c>
      <c r="I89" s="39">
        <f t="shared" si="20"/>
        <v>0</v>
      </c>
      <c r="J89" s="39">
        <f t="shared" si="20"/>
        <v>0</v>
      </c>
      <c r="K89" s="39">
        <f t="shared" si="20"/>
        <v>2</v>
      </c>
      <c r="L89" s="39">
        <f t="shared" si="20"/>
        <v>8893119.040000001</v>
      </c>
      <c r="M89" s="39">
        <f t="shared" si="20"/>
        <v>0</v>
      </c>
      <c r="N89" s="39">
        <f t="shared" si="20"/>
        <v>0</v>
      </c>
      <c r="O89" s="39">
        <f t="shared" ref="O89:Z89" si="21">SUM(O86:O88)</f>
        <v>0</v>
      </c>
      <c r="P89" s="39">
        <f t="shared" si="21"/>
        <v>0</v>
      </c>
      <c r="Q89" s="39">
        <f t="shared" si="21"/>
        <v>0</v>
      </c>
      <c r="R89" s="39">
        <f t="shared" si="21"/>
        <v>0</v>
      </c>
      <c r="S89" s="39">
        <f t="shared" si="21"/>
        <v>0</v>
      </c>
      <c r="T89" s="39">
        <f t="shared" si="21"/>
        <v>0</v>
      </c>
      <c r="U89" s="39">
        <f t="shared" si="21"/>
        <v>0</v>
      </c>
      <c r="V89" s="39">
        <f t="shared" si="21"/>
        <v>0</v>
      </c>
      <c r="W89" s="39">
        <f t="shared" si="21"/>
        <v>0</v>
      </c>
      <c r="X89" s="39">
        <f t="shared" si="21"/>
        <v>0</v>
      </c>
      <c r="Y89" s="39">
        <f t="shared" si="21"/>
        <v>0</v>
      </c>
      <c r="Z89" s="39">
        <f t="shared" si="21"/>
        <v>0</v>
      </c>
      <c r="AA89" s="39">
        <f t="shared" si="11"/>
        <v>3</v>
      </c>
      <c r="AB89" s="40">
        <f t="shared" si="12"/>
        <v>12356147.050000001</v>
      </c>
    </row>
    <row r="90" spans="1:28" ht="18" customHeight="1" x14ac:dyDescent="0.2">
      <c r="A90" s="35" t="s">
        <v>30</v>
      </c>
      <c r="B90" s="32" t="s">
        <v>47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4</v>
      </c>
      <c r="P90" s="33">
        <v>646049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0</v>
      </c>
      <c r="Y90" s="33">
        <v>0</v>
      </c>
      <c r="Z90" s="33">
        <v>0</v>
      </c>
      <c r="AA90" s="33">
        <f t="shared" si="11"/>
        <v>4</v>
      </c>
      <c r="AB90" s="34">
        <f t="shared" si="12"/>
        <v>646049</v>
      </c>
    </row>
    <row r="91" spans="1:28" ht="18" customHeight="1" x14ac:dyDescent="0.2">
      <c r="A91" s="35"/>
      <c r="B91" s="32" t="s">
        <v>97</v>
      </c>
      <c r="C91" s="33">
        <v>0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2</v>
      </c>
      <c r="Z91" s="33">
        <v>92480.7</v>
      </c>
      <c r="AA91" s="33">
        <f t="shared" si="11"/>
        <v>2</v>
      </c>
      <c r="AB91" s="34">
        <f t="shared" si="12"/>
        <v>92480.7</v>
      </c>
    </row>
    <row r="92" spans="1:28" ht="18" customHeight="1" x14ac:dyDescent="0.2">
      <c r="A92" s="35"/>
      <c r="B92" s="32" t="s">
        <v>32</v>
      </c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1</v>
      </c>
      <c r="L92" s="33">
        <v>143666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f t="shared" si="11"/>
        <v>1</v>
      </c>
      <c r="AB92" s="34">
        <f t="shared" si="12"/>
        <v>143666</v>
      </c>
    </row>
    <row r="93" spans="1:28" ht="18" customHeight="1" x14ac:dyDescent="0.2">
      <c r="A93" s="35"/>
      <c r="B93" s="32" t="s">
        <v>98</v>
      </c>
      <c r="C93" s="33">
        <v>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1</v>
      </c>
      <c r="R93" s="33">
        <v>12000.48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33">
        <v>0</v>
      </c>
      <c r="AA93" s="33">
        <f t="shared" si="11"/>
        <v>1</v>
      </c>
      <c r="AB93" s="34">
        <f t="shared" si="12"/>
        <v>12000.48</v>
      </c>
    </row>
    <row r="94" spans="1:28" ht="18" customHeight="1" x14ac:dyDescent="0.2">
      <c r="A94" s="35"/>
      <c r="B94" s="32" t="s">
        <v>99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1</v>
      </c>
      <c r="Z94" s="33">
        <v>75000</v>
      </c>
      <c r="AA94" s="33">
        <f t="shared" si="11"/>
        <v>1</v>
      </c>
      <c r="AB94" s="34">
        <f t="shared" si="12"/>
        <v>75000</v>
      </c>
    </row>
    <row r="95" spans="1:28" ht="18" customHeight="1" x14ac:dyDescent="0.2">
      <c r="A95" s="35"/>
      <c r="B95" s="32" t="s">
        <v>100</v>
      </c>
      <c r="C95" s="33">
        <v>2</v>
      </c>
      <c r="D95" s="33">
        <v>62455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f t="shared" ref="AA95" si="22">C95+E95+G95+I95+K95+M95+O95+Q95+S95+U95+W95+Y95</f>
        <v>2</v>
      </c>
      <c r="AB95" s="34">
        <f t="shared" ref="AB95" si="23">D95+F95+H95+J95+L95+N95+P95+R95+T95+V95+X95+Z95</f>
        <v>62455</v>
      </c>
    </row>
    <row r="96" spans="1:28" ht="18" customHeight="1" thickBot="1" x14ac:dyDescent="0.25">
      <c r="A96" s="37" t="s">
        <v>30</v>
      </c>
      <c r="B96" s="38" t="s">
        <v>33</v>
      </c>
      <c r="C96" s="39">
        <f t="shared" ref="C96:Z96" si="24">SUM(C90:C95)</f>
        <v>2</v>
      </c>
      <c r="D96" s="39">
        <f t="shared" si="24"/>
        <v>62455</v>
      </c>
      <c r="E96" s="39">
        <f t="shared" si="24"/>
        <v>0</v>
      </c>
      <c r="F96" s="39">
        <f t="shared" si="24"/>
        <v>0</v>
      </c>
      <c r="G96" s="39">
        <f t="shared" si="24"/>
        <v>0</v>
      </c>
      <c r="H96" s="39">
        <f t="shared" si="24"/>
        <v>0</v>
      </c>
      <c r="I96" s="39">
        <f t="shared" si="24"/>
        <v>0</v>
      </c>
      <c r="J96" s="39">
        <f t="shared" si="24"/>
        <v>0</v>
      </c>
      <c r="K96" s="39">
        <f t="shared" si="24"/>
        <v>1</v>
      </c>
      <c r="L96" s="39">
        <f t="shared" si="24"/>
        <v>143666</v>
      </c>
      <c r="M96" s="39">
        <f t="shared" si="24"/>
        <v>0</v>
      </c>
      <c r="N96" s="39">
        <f t="shared" si="24"/>
        <v>0</v>
      </c>
      <c r="O96" s="39">
        <f t="shared" si="24"/>
        <v>4</v>
      </c>
      <c r="P96" s="39">
        <f t="shared" si="24"/>
        <v>646049</v>
      </c>
      <c r="Q96" s="39">
        <f t="shared" si="24"/>
        <v>1</v>
      </c>
      <c r="R96" s="39">
        <f t="shared" si="24"/>
        <v>12000.48</v>
      </c>
      <c r="S96" s="39">
        <f t="shared" si="24"/>
        <v>0</v>
      </c>
      <c r="T96" s="39">
        <f t="shared" si="24"/>
        <v>0</v>
      </c>
      <c r="U96" s="39">
        <f t="shared" si="24"/>
        <v>0</v>
      </c>
      <c r="V96" s="39">
        <f t="shared" si="24"/>
        <v>0</v>
      </c>
      <c r="W96" s="39">
        <f t="shared" si="24"/>
        <v>0</v>
      </c>
      <c r="X96" s="39">
        <f t="shared" si="24"/>
        <v>0</v>
      </c>
      <c r="Y96" s="39">
        <f t="shared" si="24"/>
        <v>3</v>
      </c>
      <c r="Z96" s="39">
        <f t="shared" si="24"/>
        <v>167480.70000000001</v>
      </c>
      <c r="AA96" s="39">
        <f t="shared" si="11"/>
        <v>11</v>
      </c>
      <c r="AB96" s="40">
        <f t="shared" si="12"/>
        <v>1031651.1799999999</v>
      </c>
    </row>
    <row r="97" spans="1:28" ht="18" customHeight="1" thickBot="1" x14ac:dyDescent="0.25">
      <c r="A97" s="27"/>
      <c r="B97" s="28"/>
      <c r="C97" s="42"/>
      <c r="D97" s="42"/>
      <c r="E97" s="42"/>
      <c r="F97" s="43"/>
      <c r="G97" s="44"/>
      <c r="H97" s="45"/>
      <c r="I97" s="44"/>
      <c r="J97" s="45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>
        <f t="shared" si="11"/>
        <v>0</v>
      </c>
      <c r="AB97" s="44">
        <f t="shared" si="12"/>
        <v>0</v>
      </c>
    </row>
    <row r="98" spans="1:28" ht="18" customHeight="1" thickBot="1" x14ac:dyDescent="0.25">
      <c r="A98" s="46" t="s">
        <v>0</v>
      </c>
      <c r="B98" s="53"/>
      <c r="C98" s="54">
        <f>C18+C26+C31+C40+C77+C81+C83+C85+C89+C96</f>
        <v>241</v>
      </c>
      <c r="D98" s="54">
        <f t="shared" ref="D98:AB98" si="25">D18+D26+D31+D40+D77+D81+D83+D85+D89+D96</f>
        <v>73571924.909999996</v>
      </c>
      <c r="E98" s="54">
        <f t="shared" si="25"/>
        <v>35</v>
      </c>
      <c r="F98" s="54">
        <f t="shared" si="25"/>
        <v>8873940.5100000016</v>
      </c>
      <c r="G98" s="54">
        <f t="shared" si="25"/>
        <v>35</v>
      </c>
      <c r="H98" s="54">
        <f t="shared" si="25"/>
        <v>15328950.530000001</v>
      </c>
      <c r="I98" s="54">
        <f t="shared" si="25"/>
        <v>27</v>
      </c>
      <c r="J98" s="54">
        <f t="shared" si="25"/>
        <v>2659152.9400000004</v>
      </c>
      <c r="K98" s="54">
        <f t="shared" si="25"/>
        <v>28</v>
      </c>
      <c r="L98" s="54">
        <f t="shared" si="25"/>
        <v>15457474.59</v>
      </c>
      <c r="M98" s="54">
        <f t="shared" si="25"/>
        <v>17</v>
      </c>
      <c r="N98" s="54">
        <f t="shared" si="25"/>
        <v>2862418.1</v>
      </c>
      <c r="O98" s="54">
        <f t="shared" si="25"/>
        <v>11</v>
      </c>
      <c r="P98" s="54">
        <f t="shared" si="25"/>
        <v>2483224.38</v>
      </c>
      <c r="Q98" s="54">
        <f t="shared" si="25"/>
        <v>21</v>
      </c>
      <c r="R98" s="54">
        <f t="shared" si="25"/>
        <v>1912125.6099999999</v>
      </c>
      <c r="S98" s="54">
        <f t="shared" si="25"/>
        <v>17</v>
      </c>
      <c r="T98" s="54">
        <f t="shared" si="25"/>
        <v>1812390.6199999999</v>
      </c>
      <c r="U98" s="54">
        <f t="shared" si="25"/>
        <v>5</v>
      </c>
      <c r="V98" s="54">
        <f t="shared" si="25"/>
        <v>726480.53999999992</v>
      </c>
      <c r="W98" s="54">
        <f t="shared" si="25"/>
        <v>6</v>
      </c>
      <c r="X98" s="54">
        <f t="shared" si="25"/>
        <v>661877.76000000001</v>
      </c>
      <c r="Y98" s="54">
        <f t="shared" si="25"/>
        <v>20</v>
      </c>
      <c r="Z98" s="54">
        <f t="shared" si="25"/>
        <v>2380721.0700000003</v>
      </c>
      <c r="AA98" s="54">
        <f t="shared" si="25"/>
        <v>463</v>
      </c>
      <c r="AB98" s="55">
        <f t="shared" si="25"/>
        <v>128730681.56</v>
      </c>
    </row>
    <row r="100" spans="1:28" x14ac:dyDescent="0.2">
      <c r="A100" s="70" t="s">
        <v>117</v>
      </c>
      <c r="B100" s="70"/>
    </row>
  </sheetData>
  <sortState ref="A102:AB191">
    <sortCondition ref="A102:A191"/>
  </sortState>
  <mergeCells count="17">
    <mergeCell ref="A100:B100"/>
    <mergeCell ref="B2:P2"/>
    <mergeCell ref="E4:F4"/>
    <mergeCell ref="C4:D4"/>
    <mergeCell ref="G4:H4"/>
    <mergeCell ref="A4:A5"/>
    <mergeCell ref="B4:B5"/>
    <mergeCell ref="I4:J4"/>
    <mergeCell ref="M4:N4"/>
    <mergeCell ref="AA4:AB4"/>
    <mergeCell ref="K4:L4"/>
    <mergeCell ref="O4:P4"/>
    <mergeCell ref="Q4:R4"/>
    <mergeCell ref="S4:T4"/>
    <mergeCell ref="U4:V4"/>
    <mergeCell ref="W4:X4"/>
    <mergeCell ref="Y4:Z4"/>
  </mergeCells>
  <phoneticPr fontId="0" type="noConversion"/>
  <pageMargins left="0.25" right="0" top="0.25" bottom="0.5" header="0" footer="0.25"/>
  <pageSetup scale="30" orientation="landscape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011C9C-7904-4AA5-B72A-3F27AD0E777E}"/>
</file>

<file path=customXml/itemProps2.xml><?xml version="1.0" encoding="utf-8"?>
<ds:datastoreItem xmlns:ds="http://schemas.openxmlformats.org/officeDocument/2006/customXml" ds:itemID="{99DD0884-B7E6-404C-832A-11C507CA8751}"/>
</file>

<file path=customXml/itemProps3.xml><?xml version="1.0" encoding="utf-8"?>
<ds:datastoreItem xmlns:ds="http://schemas.openxmlformats.org/officeDocument/2006/customXml" ds:itemID="{BE6DF3EB-40E0-485D-AD97-D64E6FBD3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2019-08-22T14:18:48Z</cp:lastPrinted>
  <dcterms:created xsi:type="dcterms:W3CDTF">2003-07-30T18:18:18Z</dcterms:created>
  <dcterms:modified xsi:type="dcterms:W3CDTF">2019-08-22T15:09:07Z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