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12"/>
  <workbookPr/>
  <mc:AlternateContent xmlns:mc="http://schemas.openxmlformats.org/markup-compatibility/2006">
    <mc:Choice Requires="x15">
      <x15ac:absPath xmlns:x15ac="http://schemas.microsoft.com/office/spreadsheetml/2010/11/ac" url="S:\osp\12-Reports\03-Award Reports\03-Annual Reports\01-Annual Reports Are Here\AnnualReportFY24 draft\"/>
    </mc:Choice>
  </mc:AlternateContent>
  <xr:revisionPtr revIDLastSave="0" documentId="13_ncr:1_{759E4229-2803-47D6-AF37-8A8DC7954830}" xr6:coauthVersionLast="47" xr6:coauthVersionMax="47" xr10:uidLastSave="{00000000-0000-0000-0000-000000000000}"/>
  <bookViews>
    <workbookView xWindow="28680" yWindow="-1095" windowWidth="29040" windowHeight="15720" tabRatio="893" xr2:uid="{00000000-000D-0000-FFFF-FFFF00000000}"/>
  </bookViews>
  <sheets>
    <sheet name="College Summary" sheetId="11" r:id="rId1"/>
  </sheets>
  <externalReferences>
    <externalReference r:id="rId2"/>
  </externalReferences>
  <definedNames>
    <definedName name="_xlnm._FilterDatabase" localSheetId="0" hidden="1">'College Summary'!#REF!</definedName>
    <definedName name="_xlnm.Print_Area" localSheetId="0">'College Summary'!$A$1:$K$16</definedName>
    <definedName name="status">[1]Sheet1!$A$1:$A$5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1" l="1"/>
  <c r="K11" i="11"/>
  <c r="K13" i="11"/>
  <c r="J6" i="11"/>
  <c r="J7" i="11"/>
  <c r="K7" i="11" s="1"/>
  <c r="J8" i="11"/>
  <c r="K8" i="11" s="1"/>
  <c r="J9" i="11"/>
  <c r="K9" i="11" s="1"/>
  <c r="J10" i="11"/>
  <c r="K10" i="11" s="1"/>
  <c r="J11" i="11"/>
  <c r="J12" i="11"/>
  <c r="J13" i="11"/>
  <c r="J14" i="11"/>
  <c r="K14" i="11" s="1"/>
  <c r="J5" i="11"/>
  <c r="K5" i="11" s="1"/>
  <c r="H15" i="11"/>
  <c r="G15" i="11"/>
  <c r="F15" i="11"/>
  <c r="D15" i="11"/>
  <c r="C15" i="11"/>
  <c r="B15" i="11"/>
  <c r="J15" i="11" l="1"/>
  <c r="K15" i="11" s="1"/>
</calcChain>
</file>

<file path=xl/sharedStrings.xml><?xml version="1.0" encoding="utf-8"?>
<sst xmlns="http://schemas.openxmlformats.org/spreadsheetml/2006/main" count="24" uniqueCount="24">
  <si>
    <t>UVM Sponsored Project Administration</t>
  </si>
  <si>
    <t>FY23 and FY24 Award Summary by College</t>
  </si>
  <si>
    <t>As of June 30, 2024</t>
  </si>
  <si>
    <t>College Summary</t>
  </si>
  <si>
    <t>FY23 Count (Awards)</t>
  </si>
  <si>
    <t>FY23 Count (Projects)</t>
  </si>
  <si>
    <t>FY23 Dollars</t>
  </si>
  <si>
    <t>FY24 Count (Awards)</t>
  </si>
  <si>
    <t>FY24 Count (Projects)</t>
  </si>
  <si>
    <t>FY24 Dollars</t>
  </si>
  <si>
    <t>$ Change</t>
  </si>
  <si>
    <t>% Change</t>
  </si>
  <si>
    <t>COLLEGE OF AGRICULTURE &amp; LIFE SCIENCES</t>
  </si>
  <si>
    <t>COLLEGE OF ARTS &amp; SCIENCES</t>
  </si>
  <si>
    <t>COLLEGE OF EDUCATION &amp; SOCIAL SERVICES</t>
  </si>
  <si>
    <t>COLLEGE OF ENGINEERING &amp; MATHEMATICAL SCIENCES</t>
  </si>
  <si>
    <t>LARNER COLLEGE OF MEDICINE</t>
  </si>
  <si>
    <t>COLLEGE OF NURSING AND HEALTH SCIENCES</t>
  </si>
  <si>
    <t>RUBENSTEIN SCHOOL</t>
  </si>
  <si>
    <t>GROSSMAN SCHOOL OF BUSINESS</t>
  </si>
  <si>
    <t>n/a</t>
  </si>
  <si>
    <t>OFFICE OF VICE PRESIDENT FOR RESEARCH</t>
  </si>
  <si>
    <t>OTHER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</si>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</sst>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28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rgb="FF006600"/>
      <name val="Calibri"/>
      <family val="2"/>
      <scheme val="minor"/>
    </font>
    <font>
      <b/>
      <sz val="18"/>
      <color rgb="FF0066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66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5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6" applyNumberFormat="0" applyAlignment="0" applyProtection="0"/>
    <xf numFmtId="0" fontId="13" fillId="6" borderId="7" applyNumberFormat="0" applyAlignment="0" applyProtection="0"/>
    <xf numFmtId="0" fontId="14" fillId="6" borderId="6" applyNumberFormat="0" applyAlignment="0" applyProtection="0"/>
    <xf numFmtId="0" fontId="15" fillId="0" borderId="8" applyNumberFormat="0" applyFill="0" applyAlignment="0" applyProtection="0"/>
    <xf numFmtId="0" fontId="16" fillId="7" borderId="9" applyNumberFormat="0" applyAlignment="0" applyProtection="0"/>
    <xf numFmtId="0" fontId="17" fillId="0" borderId="0" applyNumberFormat="0" applyFill="0" applyBorder="0" applyAlignment="0" applyProtection="0"/>
    <xf numFmtId="0" fontId="4" fillId="8" borderId="10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11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0" fillId="0" borderId="1" xfId="0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3" fontId="16" fillId="3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3" fontId="16" fillId="33" borderId="2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3" fontId="16" fillId="33" borderId="1" xfId="0" applyNumberFormat="1" applyFont="1" applyFill="1" applyBorder="1" applyAlignment="1">
      <alignment horizontal="right" vertical="center" wrapText="1"/>
    </xf>
    <xf numFmtId="3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right" vertical="center"/>
    </xf>
    <xf numFmtId="3" fontId="24" fillId="0" borderId="1" xfId="46" applyNumberFormat="1" applyFont="1" applyBorder="1" applyAlignment="1">
      <alignment horizontal="right" vertical="center"/>
    </xf>
    <xf numFmtId="164" fontId="24" fillId="0" borderId="1" xfId="45" applyNumberFormat="1" applyFont="1" applyFill="1" applyBorder="1" applyAlignment="1">
      <alignment horizontal="right" vertical="center"/>
    </xf>
    <xf numFmtId="164" fontId="16" fillId="33" borderId="1" xfId="45" applyNumberFormat="1" applyFont="1" applyFill="1" applyBorder="1" applyAlignment="1">
      <alignment horizontal="right" vertical="center" wrapText="1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3" fontId="22" fillId="0" borderId="0" xfId="0" applyNumberFormat="1" applyFont="1" applyAlignment="1">
      <alignment horizontal="center" vertical="center"/>
    </xf>
    <xf numFmtId="3" fontId="22" fillId="0" borderId="0" xfId="0" applyNumberFormat="1" applyFont="1" applyAlignment="1">
      <alignment horizontal="right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right" vertical="center"/>
    </xf>
    <xf numFmtId="3" fontId="25" fillId="0" borderId="0" xfId="0" applyNumberFormat="1" applyFont="1" applyAlignment="1">
      <alignment horizontal="right" vertical="center"/>
    </xf>
    <xf numFmtId="3" fontId="26" fillId="0" borderId="0" xfId="0" applyNumberFormat="1" applyFont="1" applyAlignment="1">
      <alignment horizontal="center" vertical="center"/>
    </xf>
    <xf numFmtId="0" fontId="27" fillId="33" borderId="2" xfId="0" applyFont="1" applyFill="1" applyBorder="1" applyAlignment="1">
      <alignment horizontal="left" vertical="center"/>
    </xf>
    <xf numFmtId="3" fontId="27" fillId="33" borderId="1" xfId="0" applyNumberFormat="1" applyFont="1" applyFill="1" applyBorder="1" applyAlignment="1">
      <alignment horizontal="center" vertical="center" wrapText="1"/>
    </xf>
    <xf numFmtId="3" fontId="27" fillId="33" borderId="1" xfId="0" applyNumberFormat="1" applyFont="1" applyFill="1" applyBorder="1" applyAlignment="1">
      <alignment horizontal="right" vertical="center" wrapText="1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3" xr:uid="{00000000-0005-0000-0000-00001B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rmal_1-Award Summary" xfId="46" xr:uid="{00000000-0005-0000-0000-000027000000}"/>
    <cellStyle name="Note" xfId="15" builtinId="10" customBuiltin="1"/>
    <cellStyle name="Output" xfId="10" builtinId="21" customBuiltin="1"/>
    <cellStyle name="Percent" xfId="45" builtinId="5"/>
    <cellStyle name="Percent 2" xfId="44" xr:uid="{00000000-0005-0000-0000-00002B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sp/03-RECORDS/Read%20Me%20-%20Pending%20InfoEd%20Proposals%20-%2008-07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nding List from InfoEd"/>
      <sheetName val="Sheet1"/>
      <sheetName val="cathy review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"/>
  <sheetViews>
    <sheetView showGridLines="0" tabSelected="1" zoomScale="90" zoomScaleNormal="90" workbookViewId="0">
      <selection activeCell="A4" sqref="A4"/>
    </sheetView>
  </sheetViews>
  <sheetFormatPr defaultColWidth="12.7109375" defaultRowHeight="18" customHeight="1"/>
  <cols>
    <col min="1" max="1" width="56" style="2" customWidth="1"/>
    <col min="2" max="3" width="12.7109375" style="26" customWidth="1"/>
    <col min="4" max="4" width="12.7109375" style="27" customWidth="1"/>
    <col min="5" max="5" width="4.7109375" style="27" customWidth="1"/>
    <col min="6" max="7" width="12.7109375" style="26" customWidth="1"/>
    <col min="8" max="8" width="12.7109375" style="27" customWidth="1"/>
    <col min="9" max="9" width="4.7109375" style="27" customWidth="1"/>
    <col min="10" max="10" width="12.7109375" style="27" customWidth="1"/>
    <col min="11" max="11" width="12.7109375" style="18" customWidth="1"/>
    <col min="12" max="16" width="10.7109375" style="1" customWidth="1"/>
    <col min="17" max="34" width="8.7109375" style="1" customWidth="1"/>
    <col min="35" max="35" width="11.28515625" style="1" customWidth="1"/>
    <col min="36" max="16384" width="12.7109375" style="1"/>
  </cols>
  <sheetData>
    <row r="1" spans="1:11" s="5" customFormat="1" ht="30" customHeight="1">
      <c r="A1" s="7" t="s">
        <v>0</v>
      </c>
      <c r="B1" s="22"/>
      <c r="C1" s="22"/>
      <c r="D1" s="23"/>
      <c r="E1" s="23"/>
      <c r="F1" s="22"/>
      <c r="G1" s="22"/>
      <c r="H1" s="23"/>
      <c r="I1" s="23"/>
      <c r="J1" s="23"/>
      <c r="K1" s="14"/>
    </row>
    <row r="2" spans="1:11" s="5" customFormat="1" ht="21" customHeight="1">
      <c r="A2" s="5" t="s">
        <v>1</v>
      </c>
      <c r="B2" s="22"/>
      <c r="C2" s="22"/>
      <c r="D2" s="23"/>
      <c r="E2" s="23"/>
      <c r="F2" s="22"/>
      <c r="G2" s="29"/>
      <c r="H2" s="23"/>
      <c r="I2" s="23"/>
      <c r="J2" s="23"/>
      <c r="K2" s="14"/>
    </row>
    <row r="3" spans="1:11" s="6" customFormat="1" ht="21" customHeight="1">
      <c r="A3" s="4" t="s">
        <v>2</v>
      </c>
      <c r="B3" s="24"/>
      <c r="C3" s="24"/>
      <c r="D3" s="25"/>
      <c r="E3" s="23"/>
      <c r="F3" s="24"/>
      <c r="G3" s="24"/>
      <c r="H3" s="25"/>
      <c r="I3" s="23"/>
      <c r="J3" s="25"/>
      <c r="K3" s="15"/>
    </row>
    <row r="4" spans="1:11" s="11" customFormat="1" ht="45" customHeight="1">
      <c r="A4" s="30" t="s">
        <v>3</v>
      </c>
      <c r="B4" s="31" t="s">
        <v>4</v>
      </c>
      <c r="C4" s="31" t="s">
        <v>5</v>
      </c>
      <c r="D4" s="32" t="s">
        <v>6</v>
      </c>
      <c r="E4" s="25"/>
      <c r="F4" s="31" t="s">
        <v>7</v>
      </c>
      <c r="G4" s="31" t="s">
        <v>8</v>
      </c>
      <c r="H4" s="32" t="s">
        <v>9</v>
      </c>
      <c r="I4" s="25"/>
      <c r="J4" s="32" t="s">
        <v>10</v>
      </c>
      <c r="K4" s="32" t="s">
        <v>11</v>
      </c>
    </row>
    <row r="5" spans="1:11" s="8" customFormat="1" ht="24.95" customHeight="1">
      <c r="A5" s="3" t="s">
        <v>12</v>
      </c>
      <c r="B5" s="9">
        <v>131</v>
      </c>
      <c r="C5" s="9">
        <v>207</v>
      </c>
      <c r="D5" s="17">
        <v>39565963</v>
      </c>
      <c r="E5" s="23"/>
      <c r="F5" s="9">
        <v>115</v>
      </c>
      <c r="G5" s="9">
        <v>203</v>
      </c>
      <c r="H5" s="17">
        <v>40576053</v>
      </c>
      <c r="I5" s="23"/>
      <c r="J5" s="19">
        <f>H5-D5</f>
        <v>1010090</v>
      </c>
      <c r="K5" s="20">
        <f>J5/D5</f>
        <v>2.5529266152323905E-2</v>
      </c>
    </row>
    <row r="6" spans="1:11" s="8" customFormat="1" ht="24.95" customHeight="1">
      <c r="A6" s="3" t="s">
        <v>13</v>
      </c>
      <c r="B6" s="9">
        <v>51</v>
      </c>
      <c r="C6" s="9">
        <v>64</v>
      </c>
      <c r="D6" s="17">
        <v>7722422</v>
      </c>
      <c r="E6" s="23"/>
      <c r="F6" s="9">
        <v>44</v>
      </c>
      <c r="G6" s="9">
        <v>58</v>
      </c>
      <c r="H6" s="17">
        <v>6393964</v>
      </c>
      <c r="I6" s="23"/>
      <c r="J6" s="19">
        <f t="shared" ref="J6:J14" si="0">H6-D6</f>
        <v>-1328458</v>
      </c>
      <c r="K6" s="20">
        <f t="shared" ref="K6:K15" si="1">J6/D6</f>
        <v>-0.17202608197272826</v>
      </c>
    </row>
    <row r="7" spans="1:11" s="8" customFormat="1" ht="24.95" customHeight="1">
      <c r="A7" s="3" t="s">
        <v>14</v>
      </c>
      <c r="B7" s="9">
        <v>21</v>
      </c>
      <c r="C7" s="9">
        <v>38</v>
      </c>
      <c r="D7" s="17">
        <v>6803499</v>
      </c>
      <c r="E7" s="23"/>
      <c r="F7" s="9">
        <v>25</v>
      </c>
      <c r="G7" s="9">
        <v>45</v>
      </c>
      <c r="H7" s="17">
        <v>10850617</v>
      </c>
      <c r="I7" s="23"/>
      <c r="J7" s="19">
        <f t="shared" si="0"/>
        <v>4047118</v>
      </c>
      <c r="K7" s="20">
        <f t="shared" si="1"/>
        <v>0.59485832216628531</v>
      </c>
    </row>
    <row r="8" spans="1:11" s="8" customFormat="1" ht="24.95" customHeight="1">
      <c r="A8" s="3" t="s">
        <v>15</v>
      </c>
      <c r="B8" s="9">
        <v>71</v>
      </c>
      <c r="C8" s="9">
        <v>129</v>
      </c>
      <c r="D8" s="17">
        <v>25789682</v>
      </c>
      <c r="E8" s="23"/>
      <c r="F8" s="9">
        <v>74</v>
      </c>
      <c r="G8" s="9">
        <v>133</v>
      </c>
      <c r="H8" s="17">
        <v>25763283</v>
      </c>
      <c r="I8" s="23"/>
      <c r="J8" s="19">
        <f t="shared" si="0"/>
        <v>-26399</v>
      </c>
      <c r="K8" s="20">
        <f t="shared" si="1"/>
        <v>-1.0236264254828732E-3</v>
      </c>
    </row>
    <row r="9" spans="1:11" s="8" customFormat="1" ht="24.95" customHeight="1">
      <c r="A9" s="3" t="s">
        <v>16</v>
      </c>
      <c r="B9" s="9">
        <v>317</v>
      </c>
      <c r="C9" s="9">
        <v>388</v>
      </c>
      <c r="D9" s="17">
        <v>94412007</v>
      </c>
      <c r="E9" s="23"/>
      <c r="F9" s="9">
        <v>315</v>
      </c>
      <c r="G9" s="9">
        <v>387</v>
      </c>
      <c r="H9" s="17">
        <v>101542619</v>
      </c>
      <c r="I9" s="23"/>
      <c r="J9" s="19">
        <f t="shared" si="0"/>
        <v>7130612</v>
      </c>
      <c r="K9" s="20">
        <f t="shared" si="1"/>
        <v>7.5526537636256372E-2</v>
      </c>
    </row>
    <row r="10" spans="1:11" s="8" customFormat="1" ht="24.95" customHeight="1">
      <c r="A10" s="3" t="s">
        <v>17</v>
      </c>
      <c r="B10" s="9">
        <v>15</v>
      </c>
      <c r="C10" s="9">
        <v>17</v>
      </c>
      <c r="D10" s="17">
        <v>2315958</v>
      </c>
      <c r="E10" s="23"/>
      <c r="F10" s="9">
        <v>11</v>
      </c>
      <c r="G10" s="9">
        <v>15</v>
      </c>
      <c r="H10" s="17">
        <v>1310262</v>
      </c>
      <c r="I10" s="23"/>
      <c r="J10" s="19">
        <f t="shared" si="0"/>
        <v>-1005696</v>
      </c>
      <c r="K10" s="20">
        <f t="shared" si="1"/>
        <v>-0.43424621690030646</v>
      </c>
    </row>
    <row r="11" spans="1:11" s="8" customFormat="1" ht="24.95" customHeight="1">
      <c r="A11" s="3" t="s">
        <v>18</v>
      </c>
      <c r="B11" s="9">
        <v>69</v>
      </c>
      <c r="C11" s="9">
        <v>113</v>
      </c>
      <c r="D11" s="17">
        <v>21292471</v>
      </c>
      <c r="E11" s="23"/>
      <c r="F11" s="9">
        <v>65</v>
      </c>
      <c r="G11" s="9">
        <v>125</v>
      </c>
      <c r="H11" s="17">
        <v>13574773</v>
      </c>
      <c r="I11" s="23"/>
      <c r="J11" s="19">
        <f t="shared" si="0"/>
        <v>-7717698</v>
      </c>
      <c r="K11" s="20">
        <f t="shared" si="1"/>
        <v>-0.36246136016810826</v>
      </c>
    </row>
    <row r="12" spans="1:11" s="8" customFormat="1" ht="24.95" customHeight="1">
      <c r="A12" s="3" t="s">
        <v>19</v>
      </c>
      <c r="B12" s="9">
        <v>0</v>
      </c>
      <c r="C12" s="9">
        <v>0</v>
      </c>
      <c r="D12" s="17">
        <v>0</v>
      </c>
      <c r="E12" s="23"/>
      <c r="F12" s="9">
        <v>1</v>
      </c>
      <c r="G12" s="9">
        <v>1</v>
      </c>
      <c r="H12" s="17">
        <v>14400</v>
      </c>
      <c r="I12" s="23"/>
      <c r="J12" s="19">
        <f t="shared" si="0"/>
        <v>14400</v>
      </c>
      <c r="K12" s="20" t="s">
        <v>20</v>
      </c>
    </row>
    <row r="13" spans="1:11" s="8" customFormat="1" ht="24.95" customHeight="1">
      <c r="A13" s="3" t="s">
        <v>21</v>
      </c>
      <c r="B13" s="9">
        <v>7</v>
      </c>
      <c r="C13" s="9">
        <v>24</v>
      </c>
      <c r="D13" s="17">
        <v>27527369</v>
      </c>
      <c r="E13" s="23"/>
      <c r="F13" s="9">
        <v>6</v>
      </c>
      <c r="G13" s="9">
        <v>21</v>
      </c>
      <c r="H13" s="17">
        <v>12985337</v>
      </c>
      <c r="I13" s="23"/>
      <c r="J13" s="19">
        <f t="shared" si="0"/>
        <v>-14542032</v>
      </c>
      <c r="K13" s="20">
        <f t="shared" si="1"/>
        <v>-0.52827540474354817</v>
      </c>
    </row>
    <row r="14" spans="1:11" s="8" customFormat="1" ht="24.95" customHeight="1">
      <c r="A14" s="3" t="s">
        <v>22</v>
      </c>
      <c r="B14" s="9">
        <v>6</v>
      </c>
      <c r="C14" s="9">
        <v>14</v>
      </c>
      <c r="D14" s="17">
        <v>4724760</v>
      </c>
      <c r="E14" s="23"/>
      <c r="F14" s="9">
        <v>12</v>
      </c>
      <c r="G14" s="9">
        <v>20</v>
      </c>
      <c r="H14" s="17">
        <v>11751490</v>
      </c>
      <c r="I14" s="23"/>
      <c r="J14" s="19">
        <f t="shared" si="0"/>
        <v>7026730</v>
      </c>
      <c r="K14" s="20">
        <f t="shared" si="1"/>
        <v>1.4872141653755957</v>
      </c>
    </row>
    <row r="15" spans="1:11" s="13" customFormat="1" ht="24.95" customHeight="1">
      <c r="A15" s="12" t="s">
        <v>23</v>
      </c>
      <c r="B15" s="10">
        <f>SUM(B5:B14)</f>
        <v>688</v>
      </c>
      <c r="C15" s="10">
        <f>SUM(C5:C14)</f>
        <v>994</v>
      </c>
      <c r="D15" s="16">
        <f>SUM(D5:D14)</f>
        <v>230154131</v>
      </c>
      <c r="E15" s="28"/>
      <c r="F15" s="10">
        <f>SUM(F5:F14)</f>
        <v>668</v>
      </c>
      <c r="G15" s="10">
        <f>SUM(G5:G14)</f>
        <v>1008</v>
      </c>
      <c r="H15" s="16">
        <f>SUM(H5:H14)</f>
        <v>224762798</v>
      </c>
      <c r="I15" s="28"/>
      <c r="J15" s="16">
        <f>SUM(J5:J14)</f>
        <v>-5391333</v>
      </c>
      <c r="K15" s="21">
        <f t="shared" si="1"/>
        <v>-2.3424880433712485E-2</v>
      </c>
    </row>
  </sheetData>
  <sortState xmlns:xlrd2="http://schemas.microsoft.com/office/spreadsheetml/2017/richdata2" ref="A8:K99">
    <sortCondition ref="A8:A99"/>
  </sortState>
  <pageMargins left="0.2" right="0" top="0.25" bottom="0.5" header="0" footer="0.25"/>
  <pageSetup scale="81"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f71b79-f38f-4471-82fe-6eaa727a5e58" xsi:nil="true"/>
    <lcf76f155ced4ddcb4097134ff3c332f xmlns="ef010cd4-85b6-4f18-afbe-7ccf32c2ba6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9301E3591CD142BE6FE0069AF8D822" ma:contentTypeVersion="11" ma:contentTypeDescription="Create a new document." ma:contentTypeScope="" ma:versionID="b49495ddb6ce4b8acbf8e3519e8f0000">
  <xsd:schema xmlns:xsd="http://www.w3.org/2001/XMLSchema" xmlns:xs="http://www.w3.org/2001/XMLSchema" xmlns:p="http://schemas.microsoft.com/office/2006/metadata/properties" xmlns:ns2="ef010cd4-85b6-4f18-afbe-7ccf32c2ba6f" xmlns:ns3="30f71b79-f38f-4471-82fe-6eaa727a5e58" targetNamespace="http://schemas.microsoft.com/office/2006/metadata/properties" ma:root="true" ma:fieldsID="8e1910de36b9dba52d23eb104e386d14" ns2:_="" ns3:_="">
    <xsd:import namespace="ef010cd4-85b6-4f18-afbe-7ccf32c2ba6f"/>
    <xsd:import namespace="30f71b79-f38f-4471-82fe-6eaa727a5e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10cd4-85b6-4f18-afbe-7ccf32c2b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e77d114-7286-4773-b3f3-9b1cc7669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71b79-f38f-4471-82fe-6eaa727a5e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665cf38-6f53-4d40-94e8-b36024aba203}" ma:internalName="TaxCatchAll" ma:showField="CatchAllData" ma:web="30f71b79-f38f-4471-82fe-6eaa727a5e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6AA56A-DC80-46C1-990B-AA0EC37842EB}"/>
</file>

<file path=customXml/itemProps2.xml><?xml version="1.0" encoding="utf-8"?>
<ds:datastoreItem xmlns:ds="http://schemas.openxmlformats.org/officeDocument/2006/customXml" ds:itemID="{8614B78C-119B-4B13-B14E-16619EFA520E}"/>
</file>

<file path=customXml/itemProps3.xml><?xml version="1.0" encoding="utf-8"?>
<ds:datastoreItem xmlns:ds="http://schemas.openxmlformats.org/officeDocument/2006/customXml" ds:itemID="{78B1833B-E750-49CB-8D90-BEBCEB72F0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 Condon</dc:creator>
  <cp:keywords/>
  <dc:description/>
  <cp:lastModifiedBy>Joshua Defibaugh</cp:lastModifiedBy>
  <cp:revision/>
  <dcterms:created xsi:type="dcterms:W3CDTF">2014-11-20T18:29:10Z</dcterms:created>
  <dcterms:modified xsi:type="dcterms:W3CDTF">2024-12-16T19:17:56Z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0x010100539301E3591CD142BE6FE0069AF8D822</vt:lpwstr>
  </property>
  <property fmtid="{D5CDD505-2E9C-101B-9397-08002B2CF9AE}" pid="3" name="MediaServiceImageTags">
    <vt:lpwstr/>
  </property>
</Properties>
</file>