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uvmoffice-my.sharepoint.com/personal/kwillia7_uvm_edu/Documents/Desktop/Ag Biz/Resource Library/"/>
    </mc:Choice>
  </mc:AlternateContent>
  <xr:revisionPtr revIDLastSave="0" documentId="8_{FD6CDEA3-9C31-4861-A4DC-889ACD269D64}" xr6:coauthVersionLast="45" xr6:coauthVersionMax="45" xr10:uidLastSave="{00000000-0000-0000-0000-000000000000}"/>
  <bookViews>
    <workbookView xWindow="-110" yWindow="-110" windowWidth="19420" windowHeight="10420" activeTab="4" xr2:uid="{00000000-000D-0000-FFFF-FFFF00000000}"/>
  </bookViews>
  <sheets>
    <sheet name="Cover Sheet" sheetId="1" r:id="rId1"/>
    <sheet name="Sample Budget_Protected" sheetId="3" r:id="rId2"/>
    <sheet name="Summary" sheetId="5" r:id="rId3"/>
    <sheet name="Instructions" sheetId="2" r:id="rId4"/>
    <sheet name="Your Budget" sheetId="4" r:id="rId5"/>
  </sheets>
  <definedNames>
    <definedName name="_xlnm.Print_Area" localSheetId="0">'Cover Sheet'!$A$1:$L$28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3" i="4" l="1"/>
  <c r="B57" i="4"/>
  <c r="B59" i="4" s="1"/>
  <c r="B46" i="4"/>
  <c r="C45" i="4"/>
  <c r="C41" i="4"/>
  <c r="C19" i="4"/>
  <c r="C69" i="4" s="1"/>
  <c r="B13" i="4"/>
  <c r="D34" i="4" s="1"/>
  <c r="B12" i="4"/>
  <c r="B8" i="4"/>
  <c r="B21" i="4" s="1"/>
  <c r="E39" i="4" s="1"/>
  <c r="B57" i="3"/>
  <c r="B46" i="3"/>
  <c r="C19" i="3"/>
  <c r="C23" i="3" s="1"/>
  <c r="B12" i="3"/>
  <c r="B8" i="3"/>
  <c r="B21" i="3" s="1"/>
  <c r="D42" i="4" l="1"/>
  <c r="D30" i="4"/>
  <c r="C33" i="4"/>
  <c r="C52" i="4"/>
  <c r="C29" i="4"/>
  <c r="C56" i="4"/>
  <c r="C37" i="4"/>
  <c r="E59" i="4"/>
  <c r="C66" i="4"/>
  <c r="E67" i="4"/>
  <c r="E63" i="4"/>
  <c r="E53" i="4"/>
  <c r="E49" i="4"/>
  <c r="E42" i="4"/>
  <c r="E50" i="4"/>
  <c r="E69" i="4"/>
  <c r="E65" i="4"/>
  <c r="E55" i="4"/>
  <c r="E51" i="4"/>
  <c r="E44" i="4"/>
  <c r="E40" i="4"/>
  <c r="E36" i="4"/>
  <c r="E32" i="4"/>
  <c r="E23" i="4"/>
  <c r="C21" i="4"/>
  <c r="E73" i="4"/>
  <c r="E66" i="4"/>
  <c r="E57" i="4"/>
  <c r="E56" i="4"/>
  <c r="E52" i="4"/>
  <c r="E46" i="4"/>
  <c r="E45" i="4"/>
  <c r="E41" i="4"/>
  <c r="E37" i="4"/>
  <c r="E33" i="4"/>
  <c r="E29" i="4"/>
  <c r="E38" i="4"/>
  <c r="E34" i="4"/>
  <c r="E30" i="4"/>
  <c r="E68" i="4"/>
  <c r="E64" i="4"/>
  <c r="E54" i="4"/>
  <c r="D21" i="4"/>
  <c r="E35" i="4"/>
  <c r="E22" i="4"/>
  <c r="E31" i="4"/>
  <c r="D73" i="4"/>
  <c r="D66" i="4"/>
  <c r="D56" i="4"/>
  <c r="D52" i="4"/>
  <c r="D45" i="4"/>
  <c r="D33" i="4"/>
  <c r="D29" i="4"/>
  <c r="D53" i="4"/>
  <c r="D49" i="4"/>
  <c r="D68" i="4"/>
  <c r="D64" i="4"/>
  <c r="D54" i="4"/>
  <c r="D50" i="4"/>
  <c r="D43" i="4"/>
  <c r="D39" i="4"/>
  <c r="D35" i="4"/>
  <c r="D31" i="4"/>
  <c r="D22" i="4"/>
  <c r="D69" i="4"/>
  <c r="D65" i="4"/>
  <c r="D55" i="4"/>
  <c r="D51" i="4"/>
  <c r="D44" i="4"/>
  <c r="D40" i="4"/>
  <c r="D36" i="4"/>
  <c r="D32" i="4"/>
  <c r="D23" i="4"/>
  <c r="D41" i="4"/>
  <c r="D37" i="4"/>
  <c r="D67" i="4"/>
  <c r="D63" i="4"/>
  <c r="B25" i="4"/>
  <c r="D38" i="4"/>
  <c r="E43" i="4"/>
  <c r="C32" i="4"/>
  <c r="C44" i="4"/>
  <c r="C22" i="4"/>
  <c r="C31" i="4"/>
  <c r="C35" i="4"/>
  <c r="C39" i="4"/>
  <c r="C43" i="4"/>
  <c r="C50" i="4"/>
  <c r="C54" i="4"/>
  <c r="C64" i="4"/>
  <c r="C68" i="4"/>
  <c r="C30" i="4"/>
  <c r="C34" i="4"/>
  <c r="C38" i="4"/>
  <c r="C42" i="4"/>
  <c r="C49" i="4"/>
  <c r="C53" i="4"/>
  <c r="C63" i="4"/>
  <c r="C67" i="4"/>
  <c r="C23" i="4"/>
  <c r="C36" i="4"/>
  <c r="C40" i="4"/>
  <c r="C51" i="4"/>
  <c r="C55" i="4"/>
  <c r="C65" i="4"/>
  <c r="B13" i="3"/>
  <c r="D67" i="3" s="1"/>
  <c r="B59" i="3"/>
  <c r="C32" i="3"/>
  <c r="E50" i="3"/>
  <c r="C73" i="3"/>
  <c r="C66" i="3"/>
  <c r="C56" i="3"/>
  <c r="C52" i="3"/>
  <c r="C45" i="3"/>
  <c r="C41" i="3"/>
  <c r="C37" i="3"/>
  <c r="C33" i="3"/>
  <c r="C29" i="3"/>
  <c r="C68" i="3"/>
  <c r="C64" i="3"/>
  <c r="C54" i="3"/>
  <c r="C50" i="3"/>
  <c r="C43" i="3"/>
  <c r="C39" i="3"/>
  <c r="C31" i="3"/>
  <c r="C69" i="3"/>
  <c r="C65" i="3"/>
  <c r="C55" i="3"/>
  <c r="C51" i="3"/>
  <c r="C44" i="3"/>
  <c r="C40" i="3"/>
  <c r="C36" i="3"/>
  <c r="C67" i="3"/>
  <c r="C63" i="3"/>
  <c r="C53" i="3"/>
  <c r="C49" i="3"/>
  <c r="C42" i="3"/>
  <c r="C38" i="3"/>
  <c r="C34" i="3"/>
  <c r="C30" i="3"/>
  <c r="C22" i="3"/>
  <c r="C35" i="3"/>
  <c r="C46" i="4" l="1"/>
  <c r="C25" i="4"/>
  <c r="B61" i="4"/>
  <c r="E25" i="4"/>
  <c r="E21" i="4"/>
  <c r="D46" i="4"/>
  <c r="C57" i="4"/>
  <c r="C59" i="4" s="1"/>
  <c r="C61" i="4" s="1"/>
  <c r="C71" i="4" s="1"/>
  <c r="C75" i="4" s="1"/>
  <c r="D57" i="4"/>
  <c r="D59" i="4" s="1"/>
  <c r="D25" i="4"/>
  <c r="D63" i="3"/>
  <c r="D51" i="3"/>
  <c r="D38" i="3"/>
  <c r="D54" i="3"/>
  <c r="D29" i="3"/>
  <c r="D30" i="3"/>
  <c r="D31" i="3"/>
  <c r="D55" i="3"/>
  <c r="D50" i="3"/>
  <c r="D40" i="3"/>
  <c r="E66" i="3"/>
  <c r="D66" i="3"/>
  <c r="D49" i="3"/>
  <c r="D22" i="3"/>
  <c r="D36" i="3"/>
  <c r="D39" i="3"/>
  <c r="D32" i="3"/>
  <c r="D73" i="3"/>
  <c r="D56" i="3"/>
  <c r="D45" i="3"/>
  <c r="D42" i="3"/>
  <c r="D69" i="3"/>
  <c r="D64" i="3"/>
  <c r="D35" i="3"/>
  <c r="D23" i="3"/>
  <c r="D37" i="3"/>
  <c r="D41" i="3"/>
  <c r="E68" i="3"/>
  <c r="D21" i="3"/>
  <c r="E32" i="3"/>
  <c r="E42" i="3"/>
  <c r="D53" i="3"/>
  <c r="D34" i="3"/>
  <c r="D65" i="3"/>
  <c r="D68" i="3"/>
  <c r="D43" i="3"/>
  <c r="D44" i="3"/>
  <c r="E41" i="3"/>
  <c r="D52" i="3"/>
  <c r="D33" i="3"/>
  <c r="E65" i="3"/>
  <c r="E56" i="3"/>
  <c r="E23" i="3"/>
  <c r="E49" i="3"/>
  <c r="E39" i="3"/>
  <c r="E51" i="3"/>
  <c r="E33" i="3"/>
  <c r="E35" i="3"/>
  <c r="E64" i="3"/>
  <c r="E59" i="3"/>
  <c r="E29" i="3"/>
  <c r="E40" i="3"/>
  <c r="E69" i="3"/>
  <c r="E53" i="3"/>
  <c r="E46" i="3"/>
  <c r="C21" i="3"/>
  <c r="C25" i="3" s="1"/>
  <c r="E43" i="3"/>
  <c r="E22" i="3"/>
  <c r="E73" i="3"/>
  <c r="E44" i="3"/>
  <c r="E34" i="3"/>
  <c r="E67" i="3"/>
  <c r="E52" i="3"/>
  <c r="B25" i="3"/>
  <c r="E21" i="3" s="1"/>
  <c r="E54" i="3"/>
  <c r="E30" i="3"/>
  <c r="E37" i="3"/>
  <c r="E36" i="3"/>
  <c r="E55" i="3"/>
  <c r="E38" i="3"/>
  <c r="E63" i="3"/>
  <c r="E45" i="3"/>
  <c r="E57" i="3"/>
  <c r="E31" i="3"/>
  <c r="C57" i="3"/>
  <c r="C46" i="3"/>
  <c r="E61" i="4" l="1"/>
  <c r="B71" i="4"/>
  <c r="D61" i="4"/>
  <c r="D71" i="4" s="1"/>
  <c r="D75" i="4" s="1"/>
  <c r="D25" i="3"/>
  <c r="D57" i="3"/>
  <c r="B61" i="3"/>
  <c r="B71" i="3" s="1"/>
  <c r="D46" i="3"/>
  <c r="E25" i="3"/>
  <c r="C59" i="3"/>
  <c r="C61" i="3" s="1"/>
  <c r="C71" i="3" s="1"/>
  <c r="C75" i="3" s="1"/>
  <c r="B75" i="4" l="1"/>
  <c r="E75" i="4" s="1"/>
  <c r="E71" i="4"/>
  <c r="D59" i="3"/>
  <c r="D61" i="3" s="1"/>
  <c r="D71" i="3" s="1"/>
  <c r="D75" i="3" s="1"/>
  <c r="E61" i="3"/>
  <c r="B75" i="3"/>
  <c r="E75" i="3" s="1"/>
  <c r="E71" i="3"/>
</calcChain>
</file>

<file path=xl/sharedStrings.xml><?xml version="1.0" encoding="utf-8"?>
<sst xmlns="http://schemas.openxmlformats.org/spreadsheetml/2006/main" count="175" uniqueCount="92">
  <si>
    <t>Mark Cannella</t>
  </si>
  <si>
    <t>617 Comstock Road</t>
  </si>
  <si>
    <t>Berlin, VT 05602</t>
  </si>
  <si>
    <t>(802) 223-2389</t>
  </si>
  <si>
    <t>Mark.Cannella@uvm.edu</t>
  </si>
  <si>
    <t>UVM Extension Farm Viability</t>
  </si>
  <si>
    <t>This content is presented as an educational resource for farm managers. Any financial models or results are presented as general estimates. All managers are recommended to complete the same analysis with their own farm information for the most accurate results.</t>
  </si>
  <si>
    <t>Sample budget developed through interviews with 4 Vermont Producers in 2012</t>
  </si>
  <si>
    <t>CASH FLOW PROJECTION</t>
  </si>
  <si>
    <t>Farmer/Farm Name:</t>
  </si>
  <si>
    <t>For the period of (dates):</t>
  </si>
  <si>
    <t xml:space="preserve">ORG </t>
  </si>
  <si>
    <t>ORG</t>
  </si>
  <si>
    <t>TOTAL</t>
  </si>
  <si>
    <t>PER BIRD</t>
  </si>
  <si>
    <t>PER POUND</t>
  </si>
  <si>
    <t>Cash Receipts</t>
  </si>
  <si>
    <t xml:space="preserve">Products sold: </t>
  </si>
  <si>
    <t>Broilers</t>
  </si>
  <si>
    <t>Other:</t>
  </si>
  <si>
    <t xml:space="preserve">    Other:</t>
  </si>
  <si>
    <t>TOTAL CASH RECEIPTS</t>
  </si>
  <si>
    <t>Cash Expenses</t>
  </si>
  <si>
    <t>Variable Expenses:</t>
  </si>
  <si>
    <t xml:space="preserve">    Advertising, web site, internet expense</t>
  </si>
  <si>
    <t xml:space="preserve">    Bedding</t>
  </si>
  <si>
    <t xml:space="preserve">    Custom hire</t>
  </si>
  <si>
    <t xml:space="preserve">    Distribution - trucking, shipping, etc.</t>
  </si>
  <si>
    <t xml:space="preserve">    Feed purchased</t>
  </si>
  <si>
    <t xml:space="preserve">    Fencing</t>
  </si>
  <si>
    <t xml:space="preserve">    Fuel and oil</t>
  </si>
  <si>
    <t xml:space="preserve">    Labor hired/payroll</t>
  </si>
  <si>
    <t xml:space="preserve">    Market livestock purchased for resale</t>
  </si>
  <si>
    <t xml:space="preserve">    Packaging and labels</t>
  </si>
  <si>
    <t xml:space="preserve">    Processing/butchering services</t>
  </si>
  <si>
    <t xml:space="preserve">    Professional services &amp; fees</t>
  </si>
  <si>
    <t xml:space="preserve">    Repairs, maintenance</t>
  </si>
  <si>
    <t xml:space="preserve">    Supplies</t>
  </si>
  <si>
    <t xml:space="preserve">    Veterinary &amp; medicine expense</t>
  </si>
  <si>
    <t>Total Variable Expenses:</t>
  </si>
  <si>
    <t>Fixed  Expenses:</t>
  </si>
  <si>
    <t xml:space="preserve">    Auto &amp; truck</t>
  </si>
  <si>
    <t xml:space="preserve">    Insurance, farm share</t>
  </si>
  <si>
    <t xml:space="preserve">    Property tax, farm share</t>
  </si>
  <si>
    <t xml:space="preserve">    Rents paid—land, buildings</t>
  </si>
  <si>
    <t xml:space="preserve">    Rents paid—equipment, livestock</t>
  </si>
  <si>
    <t xml:space="preserve">    Utilities, farm share</t>
  </si>
  <si>
    <t>VOF cert</t>
  </si>
  <si>
    <t>Total Fixed Expenses</t>
  </si>
  <si>
    <t>TOTAL CASH EXPENSES</t>
  </si>
  <si>
    <t>RECEIPTS MINUS EXPENSES</t>
  </si>
  <si>
    <t xml:space="preserve">  + Capital Contributions (loan, grant, etc)</t>
  </si>
  <si>
    <t xml:space="preserve">  + Capital Sales** (equipment, livestock, etc)</t>
  </si>
  <si>
    <t xml:space="preserve"> - Loan Payments (Principle &amp; Interest)</t>
  </si>
  <si>
    <t xml:space="preserve"> - Family Living Allocation</t>
  </si>
  <si>
    <t xml:space="preserve"> - Capital Expenditures</t>
  </si>
  <si>
    <t>NET RETAINED CASH EARNINGS (DEFICIT)</t>
  </si>
  <si>
    <t xml:space="preserve"> - Capital Reserve</t>
  </si>
  <si>
    <t>NET AFTER CAPITAL RESERVE ALLOCATION</t>
  </si>
  <si>
    <t>** Capital sales should not include livestock sales in rows 13 &amp; 14.</t>
  </si>
  <si>
    <t>REVENUE ASSUMPTIONS (list):</t>
  </si>
  <si>
    <t>EXPENSE ASSUMPTIONS (list):</t>
  </si>
  <si>
    <t>% of gross sales</t>
  </si>
  <si>
    <t>Instructions: Refer to the "instructions" Tab below</t>
  </si>
  <si>
    <t>Key assumptions are listed below</t>
  </si>
  <si>
    <t>1000 Bird Broiler Budget: Organic</t>
  </si>
  <si>
    <t>Flock Data</t>
  </si>
  <si>
    <t>Instructions</t>
  </si>
  <si>
    <t>Starting number of Birds</t>
  </si>
  <si>
    <t>Number Available for Sale (after losses)</t>
  </si>
  <si>
    <t>Selling Price Per Pound</t>
  </si>
  <si>
    <t>Percent of Birds Lost (death/predation)</t>
  </si>
  <si>
    <t>Yield Loss at Slaughter</t>
  </si>
  <si>
    <t>Target Live weight</t>
  </si>
  <si>
    <t>Total Flock Finish Weight Yield (lbs)</t>
  </si>
  <si>
    <t>Finish weight (lbs)</t>
  </si>
  <si>
    <t xml:space="preserve">1. Start at the section called FLOCK DATA </t>
  </si>
  <si>
    <t>Input your own numbers for the boxes in blue</t>
  </si>
  <si>
    <r>
      <t>3.</t>
    </r>
    <r>
      <rPr>
        <b/>
        <sz val="11"/>
        <color theme="1"/>
        <rFont val="Calibri"/>
        <family val="2"/>
        <scheme val="minor"/>
      </rPr>
      <t xml:space="preserve"> Expenses</t>
    </r>
  </si>
  <si>
    <r>
      <t xml:space="preserve">2. Income: </t>
    </r>
    <r>
      <rPr>
        <sz val="11"/>
        <color theme="1"/>
        <rFont val="Calibri"/>
        <family val="2"/>
        <scheme val="minor"/>
      </rPr>
      <t>Broiler revenue is calculated automatically</t>
    </r>
  </si>
  <si>
    <t>Insert any "other" annual poultry related income in the boxes in blue</t>
  </si>
  <si>
    <t>OR, Insert your projected expenses for the next season in the boxes in blue</t>
  </si>
  <si>
    <t xml:space="preserve">Insert your previous years actual expenses in the boxes in  blue </t>
  </si>
  <si>
    <t>Small Flock Organic Broiler Budget</t>
  </si>
  <si>
    <t>capital expenditures: the estimated cost of building 4-5 portable chicken coops, including waterers and feeders</t>
  </si>
  <si>
    <t>Broilers are direct marketed at farmers markets or on farm sales</t>
  </si>
  <si>
    <t>(updated February 2013)</t>
  </si>
  <si>
    <t>Land cost (mortgage or rental) are not included in this budget</t>
  </si>
  <si>
    <t>Processing Cost: estimated at $3.50 per bird</t>
  </si>
  <si>
    <t>YOUR BUDGET</t>
  </si>
  <si>
    <t>This workbook contains the following items: a) 1000 Broiler Sample Budget, b) Summary Article about the budget, c) Instruction Sheet and d) Budget template for you to complete your own budget</t>
  </si>
  <si>
    <t>ID: FBSS 003-2/13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</si>
</sst>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u/>
      <sz val="10"/>
      <color theme="10"/>
      <name val="Arial"/>
      <family val="2"/>
    </font>
    <font>
      <b/>
      <i/>
      <sz val="11"/>
      <name val="Arial"/>
      <family val="2"/>
    </font>
    <font>
      <b/>
      <sz val="11"/>
      <name val="Arial"/>
      <family val="2"/>
    </font>
    <font>
      <sz val="9"/>
      <name val="Arial"/>
      <family val="2"/>
    </font>
    <font>
      <b/>
      <sz val="9"/>
      <name val="Arial"/>
      <family val="2"/>
    </font>
    <font>
      <i/>
      <sz val="11"/>
      <name val="Arial"/>
      <family val="2"/>
    </font>
    <font>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indexed="44"/>
        <bgColor indexed="64"/>
      </patternFill>
    </fill>
    <fill>
      <patternFill patternType="solid">
        <fgColor rgb="FFCCFFCC"/>
        <bgColor indexed="64"/>
      </patternFill>
    </fill>
    <fill>
      <patternFill patternType="solid">
        <fgColor indexed="55"/>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44" fontId="4" fillId="0" borderId="0" applyFont="0" applyFill="0" applyBorder="0" applyAlignment="0" applyProtection="0"/>
  </cellStyleXfs>
  <cellXfs count="98">
    <xf numFmtId="0" fontId="0" fillId="0" borderId="0" xfId="0"/>
    <xf numFmtId="0" fontId="0" fillId="2" borderId="0" xfId="0" applyFill="1" applyBorder="1"/>
    <xf numFmtId="0" fontId="3" fillId="2" borderId="0" xfId="0" applyFont="1" applyFill="1" applyBorder="1"/>
    <xf numFmtId="0" fontId="4" fillId="2" borderId="0" xfId="0" applyFont="1" applyFill="1" applyBorder="1"/>
    <xf numFmtId="0" fontId="5" fillId="2" borderId="0" xfId="2" applyFill="1" applyBorder="1"/>
    <xf numFmtId="0" fontId="0" fillId="2" borderId="0" xfId="0" applyFill="1"/>
    <xf numFmtId="0" fontId="3" fillId="3" borderId="1" xfId="0" applyFont="1" applyFill="1" applyBorder="1"/>
    <xf numFmtId="0" fontId="0" fillId="3" borderId="1" xfId="0" applyFill="1" applyBorder="1"/>
    <xf numFmtId="0" fontId="0" fillId="3" borderId="0" xfId="0" applyFill="1"/>
    <xf numFmtId="0" fontId="7" fillId="3" borderId="1" xfId="0" applyFont="1" applyFill="1" applyBorder="1" applyAlignment="1">
      <alignment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165" fontId="8" fillId="3" borderId="0" xfId="1" applyNumberFormat="1" applyFont="1" applyFill="1" applyAlignment="1">
      <alignment horizontal="right"/>
    </xf>
    <xf numFmtId="0" fontId="9" fillId="3" borderId="1" xfId="1" applyNumberFormat="1" applyFont="1" applyFill="1" applyBorder="1" applyAlignment="1">
      <alignment horizontal="left" vertical="top"/>
    </xf>
    <xf numFmtId="165" fontId="8" fillId="3" borderId="1" xfId="1" applyNumberFormat="1" applyFont="1" applyFill="1" applyBorder="1" applyAlignment="1">
      <alignment horizontal="left" vertical="top"/>
    </xf>
    <xf numFmtId="165" fontId="4" fillId="3" borderId="1" xfId="1" applyNumberFormat="1" applyFont="1" applyFill="1" applyBorder="1"/>
    <xf numFmtId="0" fontId="9" fillId="3" borderId="1" xfId="0" applyFont="1" applyFill="1" applyBorder="1" applyAlignment="1">
      <alignment horizontal="left" vertical="top"/>
    </xf>
    <xf numFmtId="165" fontId="8" fillId="3" borderId="1" xfId="1" applyNumberFormat="1" applyFont="1" applyFill="1" applyBorder="1" applyAlignment="1">
      <alignment horizontal="right" vertical="top"/>
    </xf>
    <xf numFmtId="0" fontId="8" fillId="3" borderId="0" xfId="0" applyFont="1" applyFill="1"/>
    <xf numFmtId="0" fontId="8" fillId="3" borderId="1" xfId="0" applyFont="1" applyFill="1" applyBorder="1" applyAlignment="1">
      <alignment horizontal="left" vertical="top"/>
    </xf>
    <xf numFmtId="165" fontId="8" fillId="4" borderId="1" xfId="1" applyNumberFormat="1" applyFont="1" applyFill="1" applyBorder="1" applyAlignment="1">
      <alignment horizontal="right" vertical="top"/>
    </xf>
    <xf numFmtId="44" fontId="8" fillId="4" borderId="1" xfId="1" applyNumberFormat="1" applyFont="1" applyFill="1" applyBorder="1" applyAlignment="1">
      <alignment horizontal="right" vertical="top"/>
    </xf>
    <xf numFmtId="0" fontId="3" fillId="3" borderId="1" xfId="0" applyFont="1" applyFill="1" applyBorder="1" applyAlignment="1">
      <alignment horizontal="left"/>
    </xf>
    <xf numFmtId="165" fontId="3" fillId="6" borderId="1" xfId="1" applyNumberFormat="1" applyFont="1" applyFill="1" applyBorder="1" applyAlignment="1">
      <alignment horizontal="right"/>
    </xf>
    <xf numFmtId="44" fontId="3" fillId="6" borderId="1" xfId="1" applyNumberFormat="1" applyFont="1" applyFill="1" applyBorder="1" applyAlignment="1">
      <alignment horizontal="right"/>
    </xf>
    <xf numFmtId="0" fontId="8" fillId="3" borderId="1" xfId="0" applyFont="1" applyFill="1" applyBorder="1" applyAlignment="1">
      <alignment horizontal="center"/>
    </xf>
    <xf numFmtId="165" fontId="4" fillId="3" borderId="1" xfId="1" applyNumberFormat="1" applyFont="1" applyFill="1" applyBorder="1" applyAlignment="1">
      <alignment horizontal="center"/>
    </xf>
    <xf numFmtId="44" fontId="4" fillId="3" borderId="1" xfId="1" applyNumberFormat="1" applyFont="1" applyFill="1" applyBorder="1" applyAlignment="1">
      <alignment horizontal="center"/>
    </xf>
    <xf numFmtId="165" fontId="8" fillId="3" borderId="1" xfId="1" applyNumberFormat="1" applyFont="1" applyFill="1" applyBorder="1" applyAlignment="1">
      <alignment horizontal="right"/>
    </xf>
    <xf numFmtId="44" fontId="8" fillId="3" borderId="1" xfId="1" applyNumberFormat="1" applyFont="1" applyFill="1" applyBorder="1" applyAlignment="1">
      <alignment horizontal="right"/>
    </xf>
    <xf numFmtId="165" fontId="8" fillId="4" borderId="1" xfId="1" applyNumberFormat="1" applyFont="1" applyFill="1" applyBorder="1" applyAlignment="1">
      <alignment horizontal="right"/>
    </xf>
    <xf numFmtId="165" fontId="9" fillId="6" borderId="1" xfId="1" applyNumberFormat="1" applyFont="1" applyFill="1" applyBorder="1" applyAlignment="1">
      <alignment horizontal="center"/>
    </xf>
    <xf numFmtId="44" fontId="9" fillId="6" borderId="1" xfId="1" applyNumberFormat="1" applyFont="1" applyFill="1" applyBorder="1" applyAlignment="1">
      <alignment horizontal="center"/>
    </xf>
    <xf numFmtId="0" fontId="9" fillId="3" borderId="0" xfId="0" applyFont="1" applyFill="1"/>
    <xf numFmtId="0" fontId="4" fillId="3" borderId="0" xfId="0" applyFont="1" applyFill="1"/>
    <xf numFmtId="0" fontId="3" fillId="3" borderId="0" xfId="0" applyFont="1" applyFill="1"/>
    <xf numFmtId="0" fontId="9" fillId="3" borderId="1" xfId="0" applyFont="1" applyFill="1" applyBorder="1" applyAlignment="1">
      <alignment horizontal="left"/>
    </xf>
    <xf numFmtId="165" fontId="8" fillId="3" borderId="1" xfId="1" applyNumberFormat="1" applyFont="1" applyFill="1" applyBorder="1" applyAlignment="1">
      <alignment horizontal="center"/>
    </xf>
    <xf numFmtId="44" fontId="8" fillId="3" borderId="1" xfId="1" applyNumberFormat="1" applyFont="1" applyFill="1" applyBorder="1" applyAlignment="1">
      <alignment horizontal="center"/>
    </xf>
    <xf numFmtId="165" fontId="3" fillId="6" borderId="1" xfId="1" applyNumberFormat="1" applyFont="1" applyFill="1" applyBorder="1" applyAlignment="1">
      <alignment horizontal="center"/>
    </xf>
    <xf numFmtId="44" fontId="3" fillId="6" borderId="1" xfId="1" applyNumberFormat="1" applyFont="1" applyFill="1" applyBorder="1" applyAlignment="1">
      <alignment horizontal="center"/>
    </xf>
    <xf numFmtId="0" fontId="3" fillId="3" borderId="0" xfId="0" applyFont="1" applyFill="1" applyAlignment="1">
      <alignment horizontal="left" wrapText="1"/>
    </xf>
    <xf numFmtId="0" fontId="4" fillId="3" borderId="1" xfId="0" applyFont="1" applyFill="1" applyBorder="1" applyAlignment="1">
      <alignment horizontal="left" vertical="top"/>
    </xf>
    <xf numFmtId="165" fontId="4" fillId="4" borderId="1" xfId="1" applyNumberFormat="1" applyFont="1" applyFill="1" applyBorder="1" applyAlignment="1">
      <alignment horizontal="right" vertical="top"/>
    </xf>
    <xf numFmtId="44" fontId="4" fillId="4" borderId="1" xfId="1" applyNumberFormat="1" applyFont="1" applyFill="1" applyBorder="1" applyAlignment="1">
      <alignment horizontal="right" vertical="top"/>
    </xf>
    <xf numFmtId="0" fontId="4" fillId="3" borderId="1" xfId="0" applyFont="1" applyFill="1" applyBorder="1" applyAlignment="1">
      <alignment horizontal="left"/>
    </xf>
    <xf numFmtId="165" fontId="4" fillId="4" borderId="1" xfId="1" applyNumberFormat="1" applyFont="1" applyFill="1" applyBorder="1" applyAlignment="1">
      <alignment horizontal="center"/>
    </xf>
    <xf numFmtId="0" fontId="3" fillId="3" borderId="4" xfId="0" applyFont="1" applyFill="1" applyBorder="1" applyAlignment="1">
      <alignment horizontal="left"/>
    </xf>
    <xf numFmtId="165" fontId="4" fillId="3" borderId="4" xfId="1" applyNumberFormat="1" applyFont="1" applyFill="1" applyBorder="1" applyAlignment="1">
      <alignment horizontal="center"/>
    </xf>
    <xf numFmtId="44" fontId="4" fillId="3" borderId="4" xfId="1" applyNumberFormat="1" applyFont="1" applyFill="1" applyBorder="1" applyAlignment="1">
      <alignment horizontal="center"/>
    </xf>
    <xf numFmtId="0" fontId="3" fillId="3" borderId="1" xfId="0" applyFont="1" applyFill="1" applyBorder="1" applyAlignment="1">
      <alignment horizontal="left" wrapText="1"/>
    </xf>
    <xf numFmtId="165" fontId="3" fillId="6" borderId="1" xfId="3" applyNumberFormat="1" applyFont="1" applyFill="1" applyBorder="1" applyAlignment="1">
      <alignment horizontal="left" wrapText="1"/>
    </xf>
    <xf numFmtId="44" fontId="3" fillId="6" borderId="1" xfId="3" applyNumberFormat="1" applyFont="1" applyFill="1" applyBorder="1" applyAlignment="1">
      <alignment horizontal="left" wrapText="1"/>
    </xf>
    <xf numFmtId="0" fontId="4" fillId="3" borderId="4" xfId="0" applyFont="1" applyFill="1" applyBorder="1" applyAlignment="1">
      <alignment horizontal="left"/>
    </xf>
    <xf numFmtId="0" fontId="4" fillId="3" borderId="1" xfId="0" applyFont="1" applyFill="1" applyBorder="1" applyAlignment="1">
      <alignment horizontal="left" wrapText="1"/>
    </xf>
    <xf numFmtId="165" fontId="4" fillId="6" borderId="1" xfId="1" applyNumberFormat="1" applyFont="1" applyFill="1" applyBorder="1" applyAlignment="1">
      <alignment horizontal="left" wrapText="1"/>
    </xf>
    <xf numFmtId="44" fontId="4" fillId="6" borderId="1" xfId="1" applyNumberFormat="1" applyFont="1" applyFill="1" applyBorder="1" applyAlignment="1">
      <alignment horizontal="left" wrapText="1"/>
    </xf>
    <xf numFmtId="0" fontId="8" fillId="5" borderId="1" xfId="0" applyFont="1" applyFill="1" applyBorder="1" applyAlignment="1">
      <alignment horizontal="left" vertical="top"/>
    </xf>
    <xf numFmtId="165" fontId="8" fillId="8" borderId="1" xfId="1" applyNumberFormat="1" applyFont="1" applyFill="1" applyBorder="1" applyAlignment="1">
      <alignment horizontal="right"/>
    </xf>
    <xf numFmtId="0" fontId="8" fillId="5" borderId="0" xfId="0" applyFont="1" applyFill="1"/>
    <xf numFmtId="0" fontId="6" fillId="3"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165" fontId="8" fillId="7" borderId="1" xfId="1" applyNumberFormat="1" applyFont="1" applyFill="1" applyBorder="1" applyAlignment="1">
      <alignment horizontal="right" vertical="top"/>
    </xf>
    <xf numFmtId="44" fontId="8" fillId="7" borderId="1" xfId="1" applyNumberFormat="1" applyFont="1" applyFill="1" applyBorder="1" applyAlignment="1">
      <alignment horizontal="right" vertical="top"/>
    </xf>
    <xf numFmtId="44" fontId="8" fillId="7" borderId="1" xfId="1" applyNumberFormat="1" applyFont="1" applyFill="1" applyBorder="1" applyAlignment="1">
      <alignment horizontal="right"/>
    </xf>
    <xf numFmtId="44" fontId="9" fillId="7" borderId="1" xfId="1" applyNumberFormat="1" applyFont="1" applyFill="1" applyBorder="1" applyAlignment="1">
      <alignment horizontal="center"/>
    </xf>
    <xf numFmtId="44" fontId="4" fillId="7" borderId="1" xfId="1" applyNumberFormat="1" applyFont="1" applyFill="1" applyBorder="1" applyAlignment="1">
      <alignment horizontal="right" vertical="top"/>
    </xf>
    <xf numFmtId="9" fontId="8" fillId="7" borderId="1" xfId="1" applyNumberFormat="1" applyFont="1" applyFill="1" applyBorder="1" applyAlignment="1">
      <alignment horizontal="right"/>
    </xf>
    <xf numFmtId="9" fontId="8" fillId="5" borderId="1" xfId="1" applyNumberFormat="1" applyFont="1" applyFill="1" applyBorder="1" applyAlignment="1">
      <alignment horizontal="right"/>
    </xf>
    <xf numFmtId="9" fontId="8" fillId="4" borderId="1" xfId="1" applyNumberFormat="1" applyFont="1" applyFill="1" applyBorder="1" applyAlignment="1">
      <alignment horizontal="right"/>
    </xf>
    <xf numFmtId="0" fontId="0" fillId="5" borderId="0" xfId="0" applyFill="1"/>
    <xf numFmtId="0" fontId="7" fillId="9" borderId="0" xfId="0" applyFont="1" applyFill="1" applyBorder="1" applyAlignment="1">
      <alignment horizontal="left" vertical="center" wrapText="1"/>
    </xf>
    <xf numFmtId="0" fontId="10" fillId="9" borderId="0" xfId="0" applyFont="1" applyFill="1" applyBorder="1" applyAlignment="1">
      <alignment horizontal="left" vertical="center" wrapText="1"/>
    </xf>
    <xf numFmtId="0" fontId="4" fillId="9" borderId="1" xfId="0" applyFont="1" applyFill="1" applyBorder="1" applyAlignment="1">
      <alignment horizontal="right"/>
    </xf>
    <xf numFmtId="0" fontId="4" fillId="9" borderId="0" xfId="0" applyFont="1" applyFill="1" applyBorder="1" applyAlignment="1">
      <alignment horizontal="right"/>
    </xf>
    <xf numFmtId="0" fontId="0" fillId="9" borderId="0" xfId="0" applyFill="1"/>
    <xf numFmtId="0" fontId="4" fillId="9" borderId="2" xfId="0" applyFont="1" applyFill="1" applyBorder="1" applyAlignment="1">
      <alignment horizontal="right"/>
    </xf>
    <xf numFmtId="0" fontId="6" fillId="5" borderId="0" xfId="0" applyFont="1" applyFill="1" applyBorder="1" applyAlignment="1">
      <alignment horizontal="left" vertical="center" wrapText="1"/>
    </xf>
    <xf numFmtId="0" fontId="0" fillId="5" borderId="0" xfId="0" applyFill="1" applyBorder="1"/>
    <xf numFmtId="2" fontId="0" fillId="7" borderId="1" xfId="0" applyNumberFormat="1" applyFill="1" applyBorder="1"/>
    <xf numFmtId="0" fontId="0" fillId="9" borderId="1" xfId="0" applyFill="1" applyBorder="1" applyAlignment="1">
      <alignment horizontal="right"/>
    </xf>
    <xf numFmtId="0" fontId="0" fillId="7" borderId="6" xfId="0" applyFill="1" applyBorder="1"/>
    <xf numFmtId="10" fontId="0" fillId="7" borderId="5" xfId="0" applyNumberFormat="1" applyFill="1" applyBorder="1"/>
    <xf numFmtId="0" fontId="0" fillId="8" borderId="7" xfId="0" applyFill="1" applyBorder="1"/>
    <xf numFmtId="10" fontId="0" fillId="8" borderId="7" xfId="0" applyNumberFormat="1" applyFill="1" applyBorder="1"/>
    <xf numFmtId="164" fontId="0" fillId="8" borderId="7" xfId="0" applyNumberFormat="1" applyFill="1" applyBorder="1"/>
    <xf numFmtId="1" fontId="11" fillId="7" borderId="1" xfId="1" applyNumberFormat="1" applyFont="1" applyFill="1" applyBorder="1" applyAlignment="1">
      <alignment horizontal="right"/>
    </xf>
    <xf numFmtId="0" fontId="2" fillId="5" borderId="0" xfId="0" applyFont="1" applyFill="1"/>
    <xf numFmtId="0" fontId="2" fillId="2" borderId="0" xfId="0" applyFont="1" applyFill="1" applyBorder="1"/>
    <xf numFmtId="0" fontId="4" fillId="2" borderId="0" xfId="0" applyFont="1" applyFill="1" applyBorder="1" applyAlignment="1">
      <alignment vertical="top" wrapText="1"/>
    </xf>
    <xf numFmtId="0" fontId="0" fillId="0" borderId="0" xfId="0" applyAlignment="1">
      <alignment vertical="top" wrapText="1"/>
    </xf>
    <xf numFmtId="0" fontId="6" fillId="3" borderId="0" xfId="0" applyFont="1" applyFill="1" applyBorder="1" applyAlignment="1">
      <alignment horizontal="left" vertical="center" wrapText="1"/>
    </xf>
    <xf numFmtId="0" fontId="7" fillId="3" borderId="0" xfId="0" applyFont="1" applyFill="1" applyBorder="1" applyAlignment="1">
      <alignment horizontal="center" vertical="top" wrapText="1"/>
    </xf>
    <xf numFmtId="0" fontId="7" fillId="5" borderId="1" xfId="0" applyFont="1" applyFill="1" applyBorder="1" applyAlignment="1">
      <alignment horizontal="left" wrapText="1"/>
    </xf>
    <xf numFmtId="0" fontId="0" fillId="4" borderId="0" xfId="0" applyFill="1" applyAlignment="1">
      <alignment horizontal="left" wrapText="1"/>
    </xf>
    <xf numFmtId="0" fontId="10" fillId="3" borderId="0" xfId="0" applyFont="1" applyFill="1" applyBorder="1" applyAlignment="1">
      <alignment horizontal="left" vertical="center" wrapText="1"/>
    </xf>
    <xf numFmtId="0" fontId="0" fillId="0" borderId="0" xfId="0" applyFont="1" applyAlignment="1">
      <alignment horizontal="left" vertical="center" wrapText="1"/>
    </xf>
  </cellXfs>
  <cellStyles count="4">
    <cellStyle name="Currency" xfId="1" builtinId="4"/>
    <cellStyle name="Currency 2 2" xfId="3" xr:uid="{00000000-0005-0000-0000-000001000000}"/>
    <cellStyle name="Hyperlink" xfId="2" builtinId="8"/>
    <cellStyle name="Normal" xfId="0" builtinId="0"/>
  </cellStyles>
  <dxfs count="0"/>
  <tableStyles count="0" defaultTableStyle="TableStyleMedium2" defaultPivotStyle="PivotStyleLight16"/>
  <colors>
    <mruColors>
      <color rgb="FFCCFFCC"/>
      <color rgb="FFCCFF99"/>
      <color rgb="FF99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6</xdr:col>
      <xdr:colOff>600075</xdr:colOff>
      <xdr:row>5</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7150"/>
          <a:ext cx="41814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2332819</xdr:colOff>
      <xdr:row>1</xdr:row>
      <xdr:rowOff>38100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2332818" cy="504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6096000</xdr:colOff>
      <xdr:row>28</xdr:row>
      <xdr:rowOff>152400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0" cy="859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5953125</xdr:colOff>
      <xdr:row>73</xdr:row>
      <xdr:rowOff>123825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29650"/>
          <a:ext cx="5953125" cy="850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133350</xdr:colOff>
      <xdr:row>0</xdr:row>
      <xdr:rowOff>568898</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2628899" cy="568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Cannella@uvm.ed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opLeftCell="A2" workbookViewId="0">
      <selection activeCell="I12" sqref="I12"/>
    </sheetView>
  </sheetViews>
  <sheetFormatPr defaultRowHeight="14.5" x14ac:dyDescent="0.35"/>
  <sheetData>
    <row r="1" spans="1:12" x14ac:dyDescent="0.35">
      <c r="A1" s="1"/>
      <c r="B1" s="1"/>
      <c r="C1" s="1"/>
      <c r="D1" s="1"/>
      <c r="E1" s="1"/>
      <c r="F1" s="1"/>
      <c r="G1" s="1"/>
      <c r="H1" s="1"/>
      <c r="I1" s="1"/>
      <c r="J1" s="1"/>
      <c r="K1" s="1"/>
      <c r="L1" s="1"/>
    </row>
    <row r="2" spans="1:12" x14ac:dyDescent="0.35">
      <c r="A2" s="1"/>
      <c r="B2" s="1"/>
      <c r="C2" s="1"/>
      <c r="D2" s="1"/>
      <c r="E2" s="1"/>
      <c r="F2" s="1"/>
      <c r="G2" s="1"/>
      <c r="H2" s="1"/>
      <c r="I2" s="1"/>
      <c r="J2" s="1"/>
      <c r="K2" s="1"/>
      <c r="L2" s="1"/>
    </row>
    <row r="3" spans="1:12" x14ac:dyDescent="0.35">
      <c r="A3" s="1"/>
      <c r="B3" s="1"/>
      <c r="C3" s="1"/>
      <c r="D3" s="1"/>
      <c r="E3" s="1"/>
      <c r="F3" s="1"/>
      <c r="G3" s="1"/>
      <c r="H3" s="1"/>
      <c r="I3" s="1"/>
      <c r="J3" s="1"/>
      <c r="K3" s="1"/>
      <c r="L3" s="1"/>
    </row>
    <row r="4" spans="1:12" x14ac:dyDescent="0.35">
      <c r="A4" s="1"/>
      <c r="B4" s="1"/>
      <c r="C4" s="1"/>
      <c r="D4" s="1"/>
      <c r="E4" s="1"/>
      <c r="F4" s="1"/>
      <c r="G4" s="1"/>
      <c r="H4" s="1"/>
      <c r="I4" s="1"/>
      <c r="J4" s="1"/>
      <c r="K4" s="1"/>
      <c r="L4" s="1"/>
    </row>
    <row r="5" spans="1:12" x14ac:dyDescent="0.35">
      <c r="A5" s="1"/>
      <c r="B5" s="1"/>
      <c r="C5" s="1"/>
      <c r="D5" s="1"/>
      <c r="E5" s="1"/>
      <c r="F5" s="1"/>
      <c r="G5" s="1"/>
      <c r="H5" s="1"/>
      <c r="I5" s="1"/>
      <c r="J5" s="1"/>
      <c r="K5" s="1"/>
      <c r="L5" s="1"/>
    </row>
    <row r="6" spans="1:12" x14ac:dyDescent="0.35">
      <c r="A6" s="1"/>
      <c r="B6" s="1"/>
      <c r="C6" s="1"/>
      <c r="D6" s="1"/>
      <c r="E6" s="1"/>
      <c r="F6" s="1"/>
      <c r="G6" s="1"/>
      <c r="H6" s="1"/>
      <c r="I6" s="1"/>
      <c r="J6" s="1"/>
      <c r="K6" s="1"/>
      <c r="L6" s="1"/>
    </row>
    <row r="7" spans="1:12" x14ac:dyDescent="0.35">
      <c r="A7" s="2" t="s">
        <v>83</v>
      </c>
      <c r="B7" s="1"/>
      <c r="C7" s="1"/>
      <c r="D7" s="5"/>
      <c r="E7" s="89" t="s">
        <v>91</v>
      </c>
      <c r="F7" s="1"/>
      <c r="G7" s="1"/>
      <c r="H7" s="1"/>
      <c r="I7" s="1"/>
      <c r="J7" s="1"/>
      <c r="K7" s="1"/>
      <c r="L7" s="1"/>
    </row>
    <row r="8" spans="1:12" x14ac:dyDescent="0.35">
      <c r="A8" s="1" t="s">
        <v>86</v>
      </c>
      <c r="B8" s="1"/>
      <c r="C8" s="1"/>
      <c r="D8" s="1"/>
      <c r="E8" s="1"/>
      <c r="F8" s="1"/>
      <c r="G8" s="1"/>
      <c r="H8" s="1"/>
      <c r="I8" s="1"/>
      <c r="J8" s="1"/>
      <c r="K8" s="1"/>
      <c r="L8" s="1"/>
    </row>
    <row r="9" spans="1:12" ht="63.75" customHeight="1" x14ac:dyDescent="0.35">
      <c r="A9" s="90" t="s">
        <v>90</v>
      </c>
      <c r="B9" s="91"/>
      <c r="C9" s="91"/>
      <c r="D9" s="91"/>
      <c r="E9" s="91"/>
      <c r="F9" s="91"/>
      <c r="G9" s="91"/>
      <c r="H9" s="91"/>
      <c r="I9" s="91"/>
      <c r="J9" s="91"/>
      <c r="K9" s="91"/>
      <c r="L9" s="91"/>
    </row>
    <row r="10" spans="1:12" ht="30" customHeight="1" x14ac:dyDescent="0.35">
      <c r="A10" s="90" t="s">
        <v>6</v>
      </c>
      <c r="B10" s="91"/>
      <c r="C10" s="91"/>
      <c r="D10" s="91"/>
      <c r="E10" s="91"/>
      <c r="F10" s="91"/>
      <c r="G10" s="91"/>
      <c r="H10" s="91"/>
      <c r="I10" s="91"/>
      <c r="J10" s="91"/>
      <c r="K10" s="91"/>
      <c r="L10" s="91"/>
    </row>
    <row r="11" spans="1:12" x14ac:dyDescent="0.35">
      <c r="A11" s="5"/>
      <c r="B11" s="5"/>
      <c r="C11" s="5"/>
      <c r="D11" s="1"/>
      <c r="E11" s="1"/>
      <c r="F11" s="1"/>
      <c r="G11" s="1"/>
      <c r="H11" s="1"/>
      <c r="I11" s="1"/>
      <c r="J11" s="1"/>
      <c r="K11" s="1"/>
      <c r="L11" s="1"/>
    </row>
    <row r="12" spans="1:12" x14ac:dyDescent="0.35">
      <c r="A12" s="5"/>
      <c r="B12" s="5"/>
      <c r="C12" s="5"/>
      <c r="D12" s="1"/>
      <c r="E12" s="1"/>
      <c r="F12" s="1"/>
      <c r="G12" s="1"/>
      <c r="H12" s="1"/>
      <c r="I12" s="1"/>
      <c r="J12" s="1"/>
      <c r="K12" s="1"/>
      <c r="L12" s="1"/>
    </row>
    <row r="13" spans="1:12" x14ac:dyDescent="0.35">
      <c r="A13" s="3" t="s">
        <v>0</v>
      </c>
      <c r="B13" s="1"/>
      <c r="C13" s="1"/>
      <c r="D13" s="1"/>
      <c r="E13" s="1"/>
      <c r="F13" s="1"/>
      <c r="G13" s="1"/>
      <c r="H13" s="1"/>
      <c r="I13" s="1"/>
      <c r="J13" s="1"/>
      <c r="K13" s="1"/>
      <c r="L13" s="1"/>
    </row>
    <row r="14" spans="1:12" x14ac:dyDescent="0.35">
      <c r="A14" s="3" t="s">
        <v>5</v>
      </c>
      <c r="B14" s="1"/>
      <c r="C14" s="1"/>
      <c r="D14" s="1"/>
      <c r="E14" s="1"/>
      <c r="F14" s="1"/>
      <c r="G14" s="1"/>
      <c r="H14" s="1"/>
      <c r="I14" s="1"/>
      <c r="J14" s="1"/>
      <c r="K14" s="1"/>
      <c r="L14" s="1"/>
    </row>
    <row r="15" spans="1:12" x14ac:dyDescent="0.35">
      <c r="A15" s="3" t="s">
        <v>1</v>
      </c>
      <c r="B15" s="1"/>
      <c r="C15" s="1"/>
      <c r="D15" s="1"/>
      <c r="E15" s="1"/>
      <c r="F15" s="1"/>
      <c r="G15" s="1"/>
      <c r="H15" s="1"/>
      <c r="I15" s="1"/>
      <c r="J15" s="1"/>
      <c r="K15" s="1"/>
      <c r="L15" s="1"/>
    </row>
    <row r="16" spans="1:12" x14ac:dyDescent="0.35">
      <c r="A16" s="3" t="s">
        <v>2</v>
      </c>
      <c r="B16" s="1"/>
      <c r="C16" s="1"/>
      <c r="D16" s="1"/>
      <c r="E16" s="1"/>
      <c r="F16" s="1"/>
      <c r="G16" s="1"/>
      <c r="H16" s="1"/>
      <c r="I16" s="1"/>
      <c r="J16" s="1"/>
      <c r="K16" s="1"/>
      <c r="L16" s="1"/>
    </row>
    <row r="17" spans="1:12" x14ac:dyDescent="0.35">
      <c r="A17" s="3" t="s">
        <v>3</v>
      </c>
      <c r="B17" s="1"/>
      <c r="C17" s="1"/>
      <c r="D17" s="1"/>
      <c r="E17" s="1"/>
      <c r="F17" s="1"/>
      <c r="G17" s="1"/>
      <c r="H17" s="1"/>
      <c r="I17" s="1"/>
      <c r="J17" s="1"/>
      <c r="K17" s="1"/>
      <c r="L17" s="1"/>
    </row>
    <row r="18" spans="1:12" x14ac:dyDescent="0.35">
      <c r="A18" s="4" t="s">
        <v>4</v>
      </c>
      <c r="B18" s="1"/>
      <c r="C18" s="1"/>
      <c r="D18" s="1"/>
      <c r="E18" s="1"/>
      <c r="F18" s="1"/>
      <c r="G18" s="1"/>
      <c r="H18" s="1"/>
      <c r="I18" s="1"/>
      <c r="J18" s="1"/>
      <c r="K18" s="1"/>
      <c r="L18" s="1"/>
    </row>
    <row r="19" spans="1:12" x14ac:dyDescent="0.35">
      <c r="A19" s="1"/>
      <c r="B19" s="1"/>
      <c r="C19" s="1"/>
      <c r="D19" s="1"/>
      <c r="E19" s="1"/>
      <c r="F19" s="1"/>
      <c r="G19" s="1"/>
      <c r="H19" s="1"/>
      <c r="I19" s="1"/>
      <c r="J19" s="1"/>
      <c r="K19" s="1"/>
      <c r="L19" s="1"/>
    </row>
    <row r="20" spans="1:12" x14ac:dyDescent="0.35">
      <c r="A20" s="1"/>
      <c r="B20" s="1"/>
      <c r="C20" s="1"/>
      <c r="D20" s="1"/>
      <c r="E20" s="1"/>
      <c r="F20" s="1"/>
      <c r="G20" s="1"/>
      <c r="H20" s="1"/>
      <c r="I20" s="1"/>
      <c r="J20" s="1"/>
      <c r="K20" s="1"/>
      <c r="L20" s="1"/>
    </row>
    <row r="21" spans="1:12" x14ac:dyDescent="0.35">
      <c r="A21" s="1"/>
      <c r="B21" s="1"/>
      <c r="C21" s="1"/>
      <c r="D21" s="1"/>
      <c r="E21" s="1"/>
      <c r="F21" s="1"/>
      <c r="G21" s="1"/>
      <c r="H21" s="1"/>
      <c r="I21" s="1"/>
      <c r="J21" s="1"/>
      <c r="K21" s="1"/>
      <c r="L21" s="1"/>
    </row>
    <row r="22" spans="1:12" x14ac:dyDescent="0.35">
      <c r="A22" s="1"/>
      <c r="B22" s="1"/>
      <c r="C22" s="1"/>
      <c r="D22" s="1"/>
      <c r="E22" s="1"/>
      <c r="F22" s="1"/>
      <c r="G22" s="1"/>
      <c r="H22" s="1"/>
      <c r="I22" s="1"/>
      <c r="J22" s="1"/>
      <c r="K22" s="1"/>
      <c r="L22" s="1"/>
    </row>
    <row r="23" spans="1:12" x14ac:dyDescent="0.35">
      <c r="A23" s="1"/>
      <c r="B23" s="1"/>
      <c r="C23" s="1"/>
      <c r="D23" s="1"/>
      <c r="E23" s="1"/>
      <c r="F23" s="1"/>
      <c r="G23" s="1"/>
      <c r="H23" s="1"/>
      <c r="I23" s="1"/>
      <c r="J23" s="1"/>
      <c r="K23" s="1"/>
      <c r="L23" s="1"/>
    </row>
    <row r="24" spans="1:12" x14ac:dyDescent="0.35">
      <c r="A24" s="1"/>
      <c r="B24" s="1"/>
      <c r="C24" s="1"/>
      <c r="D24" s="1"/>
      <c r="E24" s="1"/>
      <c r="F24" s="1"/>
      <c r="G24" s="1"/>
      <c r="H24" s="1"/>
      <c r="I24" s="1"/>
      <c r="J24" s="1"/>
      <c r="K24" s="1"/>
      <c r="L24" s="1"/>
    </row>
    <row r="25" spans="1:12" x14ac:dyDescent="0.35">
      <c r="A25" s="1"/>
      <c r="B25" s="1"/>
      <c r="C25" s="1"/>
      <c r="D25" s="1"/>
      <c r="E25" s="1"/>
      <c r="F25" s="1"/>
      <c r="G25" s="1"/>
      <c r="H25" s="1"/>
      <c r="I25" s="1"/>
      <c r="J25" s="1"/>
      <c r="K25" s="1"/>
      <c r="L25" s="1"/>
    </row>
    <row r="26" spans="1:12" x14ac:dyDescent="0.35">
      <c r="A26" s="1"/>
      <c r="B26" s="1"/>
      <c r="C26" s="1"/>
      <c r="D26" s="1"/>
      <c r="E26" s="1"/>
      <c r="F26" s="1"/>
      <c r="G26" s="1"/>
      <c r="H26" s="1"/>
      <c r="I26" s="1"/>
      <c r="J26" s="1"/>
      <c r="K26" s="1"/>
      <c r="L26" s="1"/>
    </row>
    <row r="27" spans="1:12" x14ac:dyDescent="0.35">
      <c r="A27" s="1"/>
      <c r="B27" s="1"/>
      <c r="C27" s="1"/>
      <c r="D27" s="1"/>
      <c r="E27" s="1"/>
      <c r="F27" s="1"/>
      <c r="G27" s="1"/>
      <c r="H27" s="1"/>
      <c r="I27" s="1"/>
      <c r="J27" s="1"/>
      <c r="K27" s="1"/>
      <c r="L27" s="1"/>
    </row>
    <row r="28" spans="1:12" x14ac:dyDescent="0.35">
      <c r="A28" s="1"/>
      <c r="B28" s="1"/>
      <c r="C28" s="1"/>
      <c r="D28" s="1"/>
      <c r="E28" s="1"/>
      <c r="F28" s="1"/>
      <c r="G28" s="1"/>
      <c r="H28" s="1"/>
      <c r="I28" s="1"/>
      <c r="J28" s="1"/>
      <c r="K28" s="1"/>
      <c r="L28" s="1"/>
    </row>
  </sheetData>
  <sheetProtection password="90E9" sheet="1" objects="1" scenarios="1"/>
  <mergeCells count="2">
    <mergeCell ref="A9:L9"/>
    <mergeCell ref="A10:L10"/>
  </mergeCells>
  <hyperlinks>
    <hyperlink ref="A18" r:id="rId1" xr:uid="{00000000-0004-0000-0000-000000000000}"/>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9"/>
  <sheetViews>
    <sheetView topLeftCell="A4" workbookViewId="0">
      <selection activeCell="B21" sqref="B21"/>
    </sheetView>
  </sheetViews>
  <sheetFormatPr defaultColWidth="8.81640625" defaultRowHeight="14.5" x14ac:dyDescent="0.35"/>
  <cols>
    <col min="1" max="1" width="37.453125" style="8" customWidth="1"/>
    <col min="2" max="2" width="14.26953125" style="8" customWidth="1"/>
    <col min="3" max="3" width="14.1796875" style="8" customWidth="1"/>
    <col min="4" max="5" width="14.26953125" style="8" customWidth="1"/>
    <col min="6" max="6" width="21" style="8" customWidth="1"/>
    <col min="7" max="7" width="8.81640625" style="8"/>
    <col min="8" max="8" width="10.54296875" style="8" customWidth="1"/>
    <col min="9" max="255" width="8.81640625" style="8"/>
    <col min="256" max="256" width="37.453125" style="8" customWidth="1"/>
    <col min="257" max="261" width="14.26953125" style="8" customWidth="1"/>
    <col min="262" max="263" width="8.81640625" style="8"/>
    <col min="264" max="264" width="10.54296875" style="8" customWidth="1"/>
    <col min="265" max="511" width="8.81640625" style="8"/>
    <col min="512" max="512" width="37.453125" style="8" customWidth="1"/>
    <col min="513" max="517" width="14.26953125" style="8" customWidth="1"/>
    <col min="518" max="519" width="8.81640625" style="8"/>
    <col min="520" max="520" width="10.54296875" style="8" customWidth="1"/>
    <col min="521" max="767" width="8.81640625" style="8"/>
    <col min="768" max="768" width="37.453125" style="8" customWidth="1"/>
    <col min="769" max="773" width="14.26953125" style="8" customWidth="1"/>
    <col min="774" max="775" width="8.81640625" style="8"/>
    <col min="776" max="776" width="10.54296875" style="8" customWidth="1"/>
    <col min="777" max="1023" width="8.81640625" style="8"/>
    <col min="1024" max="1024" width="37.453125" style="8" customWidth="1"/>
    <col min="1025" max="1029" width="14.26953125" style="8" customWidth="1"/>
    <col min="1030" max="1031" width="8.81640625" style="8"/>
    <col min="1032" max="1032" width="10.54296875" style="8" customWidth="1"/>
    <col min="1033" max="1279" width="8.81640625" style="8"/>
    <col min="1280" max="1280" width="37.453125" style="8" customWidth="1"/>
    <col min="1281" max="1285" width="14.26953125" style="8" customWidth="1"/>
    <col min="1286" max="1287" width="8.81640625" style="8"/>
    <col min="1288" max="1288" width="10.54296875" style="8" customWidth="1"/>
    <col min="1289" max="1535" width="8.81640625" style="8"/>
    <col min="1536" max="1536" width="37.453125" style="8" customWidth="1"/>
    <col min="1537" max="1541" width="14.26953125" style="8" customWidth="1"/>
    <col min="1542" max="1543" width="8.81640625" style="8"/>
    <col min="1544" max="1544" width="10.54296875" style="8" customWidth="1"/>
    <col min="1545" max="1791" width="8.81640625" style="8"/>
    <col min="1792" max="1792" width="37.453125" style="8" customWidth="1"/>
    <col min="1793" max="1797" width="14.26953125" style="8" customWidth="1"/>
    <col min="1798" max="1799" width="8.81640625" style="8"/>
    <col min="1800" max="1800" width="10.54296875" style="8" customWidth="1"/>
    <col min="1801" max="2047" width="8.81640625" style="8"/>
    <col min="2048" max="2048" width="37.453125" style="8" customWidth="1"/>
    <col min="2049" max="2053" width="14.26953125" style="8" customWidth="1"/>
    <col min="2054" max="2055" width="8.81640625" style="8"/>
    <col min="2056" max="2056" width="10.54296875" style="8" customWidth="1"/>
    <col min="2057" max="2303" width="8.81640625" style="8"/>
    <col min="2304" max="2304" width="37.453125" style="8" customWidth="1"/>
    <col min="2305" max="2309" width="14.26953125" style="8" customWidth="1"/>
    <col min="2310" max="2311" width="8.81640625" style="8"/>
    <col min="2312" max="2312" width="10.54296875" style="8" customWidth="1"/>
    <col min="2313" max="2559" width="8.81640625" style="8"/>
    <col min="2560" max="2560" width="37.453125" style="8" customWidth="1"/>
    <col min="2561" max="2565" width="14.26953125" style="8" customWidth="1"/>
    <col min="2566" max="2567" width="8.81640625" style="8"/>
    <col min="2568" max="2568" width="10.54296875" style="8" customWidth="1"/>
    <col min="2569" max="2815" width="8.81640625" style="8"/>
    <col min="2816" max="2816" width="37.453125" style="8" customWidth="1"/>
    <col min="2817" max="2821" width="14.26953125" style="8" customWidth="1"/>
    <col min="2822" max="2823" width="8.81640625" style="8"/>
    <col min="2824" max="2824" width="10.54296875" style="8" customWidth="1"/>
    <col min="2825" max="3071" width="8.81640625" style="8"/>
    <col min="3072" max="3072" width="37.453125" style="8" customWidth="1"/>
    <col min="3073" max="3077" width="14.26953125" style="8" customWidth="1"/>
    <col min="3078" max="3079" width="8.81640625" style="8"/>
    <col min="3080" max="3080" width="10.54296875" style="8" customWidth="1"/>
    <col min="3081" max="3327" width="8.81640625" style="8"/>
    <col min="3328" max="3328" width="37.453125" style="8" customWidth="1"/>
    <col min="3329" max="3333" width="14.26953125" style="8" customWidth="1"/>
    <col min="3334" max="3335" width="8.81640625" style="8"/>
    <col min="3336" max="3336" width="10.54296875" style="8" customWidth="1"/>
    <col min="3337" max="3583" width="8.81640625" style="8"/>
    <col min="3584" max="3584" width="37.453125" style="8" customWidth="1"/>
    <col min="3585" max="3589" width="14.26953125" style="8" customWidth="1"/>
    <col min="3590" max="3591" width="8.81640625" style="8"/>
    <col min="3592" max="3592" width="10.54296875" style="8" customWidth="1"/>
    <col min="3593" max="3839" width="8.81640625" style="8"/>
    <col min="3840" max="3840" width="37.453125" style="8" customWidth="1"/>
    <col min="3841" max="3845" width="14.26953125" style="8" customWidth="1"/>
    <col min="3846" max="3847" width="8.81640625" style="8"/>
    <col min="3848" max="3848" width="10.54296875" style="8" customWidth="1"/>
    <col min="3849" max="4095" width="8.81640625" style="8"/>
    <col min="4096" max="4096" width="37.453125" style="8" customWidth="1"/>
    <col min="4097" max="4101" width="14.26953125" style="8" customWidth="1"/>
    <col min="4102" max="4103" width="8.81640625" style="8"/>
    <col min="4104" max="4104" width="10.54296875" style="8" customWidth="1"/>
    <col min="4105" max="4351" width="8.81640625" style="8"/>
    <col min="4352" max="4352" width="37.453125" style="8" customWidth="1"/>
    <col min="4353" max="4357" width="14.26953125" style="8" customWidth="1"/>
    <col min="4358" max="4359" width="8.81640625" style="8"/>
    <col min="4360" max="4360" width="10.54296875" style="8" customWidth="1"/>
    <col min="4361" max="4607" width="8.81640625" style="8"/>
    <col min="4608" max="4608" width="37.453125" style="8" customWidth="1"/>
    <col min="4609" max="4613" width="14.26953125" style="8" customWidth="1"/>
    <col min="4614" max="4615" width="8.81640625" style="8"/>
    <col min="4616" max="4616" width="10.54296875" style="8" customWidth="1"/>
    <col min="4617" max="4863" width="8.81640625" style="8"/>
    <col min="4864" max="4864" width="37.453125" style="8" customWidth="1"/>
    <col min="4865" max="4869" width="14.26953125" style="8" customWidth="1"/>
    <col min="4870" max="4871" width="8.81640625" style="8"/>
    <col min="4872" max="4872" width="10.54296875" style="8" customWidth="1"/>
    <col min="4873" max="5119" width="8.81640625" style="8"/>
    <col min="5120" max="5120" width="37.453125" style="8" customWidth="1"/>
    <col min="5121" max="5125" width="14.26953125" style="8" customWidth="1"/>
    <col min="5126" max="5127" width="8.81640625" style="8"/>
    <col min="5128" max="5128" width="10.54296875" style="8" customWidth="1"/>
    <col min="5129" max="5375" width="8.81640625" style="8"/>
    <col min="5376" max="5376" width="37.453125" style="8" customWidth="1"/>
    <col min="5377" max="5381" width="14.26953125" style="8" customWidth="1"/>
    <col min="5382" max="5383" width="8.81640625" style="8"/>
    <col min="5384" max="5384" width="10.54296875" style="8" customWidth="1"/>
    <col min="5385" max="5631" width="8.81640625" style="8"/>
    <col min="5632" max="5632" width="37.453125" style="8" customWidth="1"/>
    <col min="5633" max="5637" width="14.26953125" style="8" customWidth="1"/>
    <col min="5638" max="5639" width="8.81640625" style="8"/>
    <col min="5640" max="5640" width="10.54296875" style="8" customWidth="1"/>
    <col min="5641" max="5887" width="8.81640625" style="8"/>
    <col min="5888" max="5888" width="37.453125" style="8" customWidth="1"/>
    <col min="5889" max="5893" width="14.26953125" style="8" customWidth="1"/>
    <col min="5894" max="5895" width="8.81640625" style="8"/>
    <col min="5896" max="5896" width="10.54296875" style="8" customWidth="1"/>
    <col min="5897" max="6143" width="8.81640625" style="8"/>
    <col min="6144" max="6144" width="37.453125" style="8" customWidth="1"/>
    <col min="6145" max="6149" width="14.26953125" style="8" customWidth="1"/>
    <col min="6150" max="6151" width="8.81640625" style="8"/>
    <col min="6152" max="6152" width="10.54296875" style="8" customWidth="1"/>
    <col min="6153" max="6399" width="8.81640625" style="8"/>
    <col min="6400" max="6400" width="37.453125" style="8" customWidth="1"/>
    <col min="6401" max="6405" width="14.26953125" style="8" customWidth="1"/>
    <col min="6406" max="6407" width="8.81640625" style="8"/>
    <col min="6408" max="6408" width="10.54296875" style="8" customWidth="1"/>
    <col min="6409" max="6655" width="8.81640625" style="8"/>
    <col min="6656" max="6656" width="37.453125" style="8" customWidth="1"/>
    <col min="6657" max="6661" width="14.26953125" style="8" customWidth="1"/>
    <col min="6662" max="6663" width="8.81640625" style="8"/>
    <col min="6664" max="6664" width="10.54296875" style="8" customWidth="1"/>
    <col min="6665" max="6911" width="8.81640625" style="8"/>
    <col min="6912" max="6912" width="37.453125" style="8" customWidth="1"/>
    <col min="6913" max="6917" width="14.26953125" style="8" customWidth="1"/>
    <col min="6918" max="6919" width="8.81640625" style="8"/>
    <col min="6920" max="6920" width="10.54296875" style="8" customWidth="1"/>
    <col min="6921" max="7167" width="8.81640625" style="8"/>
    <col min="7168" max="7168" width="37.453125" style="8" customWidth="1"/>
    <col min="7169" max="7173" width="14.26953125" style="8" customWidth="1"/>
    <col min="7174" max="7175" width="8.81640625" style="8"/>
    <col min="7176" max="7176" width="10.54296875" style="8" customWidth="1"/>
    <col min="7177" max="7423" width="8.81640625" style="8"/>
    <col min="7424" max="7424" width="37.453125" style="8" customWidth="1"/>
    <col min="7425" max="7429" width="14.26953125" style="8" customWidth="1"/>
    <col min="7430" max="7431" width="8.81640625" style="8"/>
    <col min="7432" max="7432" width="10.54296875" style="8" customWidth="1"/>
    <col min="7433" max="7679" width="8.81640625" style="8"/>
    <col min="7680" max="7680" width="37.453125" style="8" customWidth="1"/>
    <col min="7681" max="7685" width="14.26953125" style="8" customWidth="1"/>
    <col min="7686" max="7687" width="8.81640625" style="8"/>
    <col min="7688" max="7688" width="10.54296875" style="8" customWidth="1"/>
    <col min="7689" max="7935" width="8.81640625" style="8"/>
    <col min="7936" max="7936" width="37.453125" style="8" customWidth="1"/>
    <col min="7937" max="7941" width="14.26953125" style="8" customWidth="1"/>
    <col min="7942" max="7943" width="8.81640625" style="8"/>
    <col min="7944" max="7944" width="10.54296875" style="8" customWidth="1"/>
    <col min="7945" max="8191" width="8.81640625" style="8"/>
    <col min="8192" max="8192" width="37.453125" style="8" customWidth="1"/>
    <col min="8193" max="8197" width="14.26953125" style="8" customWidth="1"/>
    <col min="8198" max="8199" width="8.81640625" style="8"/>
    <col min="8200" max="8200" width="10.54296875" style="8" customWidth="1"/>
    <col min="8201" max="8447" width="8.81640625" style="8"/>
    <col min="8448" max="8448" width="37.453125" style="8" customWidth="1"/>
    <col min="8449" max="8453" width="14.26953125" style="8" customWidth="1"/>
    <col min="8454" max="8455" width="8.81640625" style="8"/>
    <col min="8456" max="8456" width="10.54296875" style="8" customWidth="1"/>
    <col min="8457" max="8703" width="8.81640625" style="8"/>
    <col min="8704" max="8704" width="37.453125" style="8" customWidth="1"/>
    <col min="8705" max="8709" width="14.26953125" style="8" customWidth="1"/>
    <col min="8710" max="8711" width="8.81640625" style="8"/>
    <col min="8712" max="8712" width="10.54296875" style="8" customWidth="1"/>
    <col min="8713" max="8959" width="8.81640625" style="8"/>
    <col min="8960" max="8960" width="37.453125" style="8" customWidth="1"/>
    <col min="8961" max="8965" width="14.26953125" style="8" customWidth="1"/>
    <col min="8966" max="8967" width="8.81640625" style="8"/>
    <col min="8968" max="8968" width="10.54296875" style="8" customWidth="1"/>
    <col min="8969" max="9215" width="8.81640625" style="8"/>
    <col min="9216" max="9216" width="37.453125" style="8" customWidth="1"/>
    <col min="9217" max="9221" width="14.26953125" style="8" customWidth="1"/>
    <col min="9222" max="9223" width="8.81640625" style="8"/>
    <col min="9224" max="9224" width="10.54296875" style="8" customWidth="1"/>
    <col min="9225" max="9471" width="8.81640625" style="8"/>
    <col min="9472" max="9472" width="37.453125" style="8" customWidth="1"/>
    <col min="9473" max="9477" width="14.26953125" style="8" customWidth="1"/>
    <col min="9478" max="9479" width="8.81640625" style="8"/>
    <col min="9480" max="9480" width="10.54296875" style="8" customWidth="1"/>
    <col min="9481" max="9727" width="8.81640625" style="8"/>
    <col min="9728" max="9728" width="37.453125" style="8" customWidth="1"/>
    <col min="9729" max="9733" width="14.26953125" style="8" customWidth="1"/>
    <col min="9734" max="9735" width="8.81640625" style="8"/>
    <col min="9736" max="9736" width="10.54296875" style="8" customWidth="1"/>
    <col min="9737" max="9983" width="8.81640625" style="8"/>
    <col min="9984" max="9984" width="37.453125" style="8" customWidth="1"/>
    <col min="9985" max="9989" width="14.26953125" style="8" customWidth="1"/>
    <col min="9990" max="9991" width="8.81640625" style="8"/>
    <col min="9992" max="9992" width="10.54296875" style="8" customWidth="1"/>
    <col min="9993" max="10239" width="8.81640625" style="8"/>
    <col min="10240" max="10240" width="37.453125" style="8" customWidth="1"/>
    <col min="10241" max="10245" width="14.26953125" style="8" customWidth="1"/>
    <col min="10246" max="10247" width="8.81640625" style="8"/>
    <col min="10248" max="10248" width="10.54296875" style="8" customWidth="1"/>
    <col min="10249" max="10495" width="8.81640625" style="8"/>
    <col min="10496" max="10496" width="37.453125" style="8" customWidth="1"/>
    <col min="10497" max="10501" width="14.26953125" style="8" customWidth="1"/>
    <col min="10502" max="10503" width="8.81640625" style="8"/>
    <col min="10504" max="10504" width="10.54296875" style="8" customWidth="1"/>
    <col min="10505" max="10751" width="8.81640625" style="8"/>
    <col min="10752" max="10752" width="37.453125" style="8" customWidth="1"/>
    <col min="10753" max="10757" width="14.26953125" style="8" customWidth="1"/>
    <col min="10758" max="10759" width="8.81640625" style="8"/>
    <col min="10760" max="10760" width="10.54296875" style="8" customWidth="1"/>
    <col min="10761" max="11007" width="8.81640625" style="8"/>
    <col min="11008" max="11008" width="37.453125" style="8" customWidth="1"/>
    <col min="11009" max="11013" width="14.26953125" style="8" customWidth="1"/>
    <col min="11014" max="11015" width="8.81640625" style="8"/>
    <col min="11016" max="11016" width="10.54296875" style="8" customWidth="1"/>
    <col min="11017" max="11263" width="8.81640625" style="8"/>
    <col min="11264" max="11264" width="37.453125" style="8" customWidth="1"/>
    <col min="11265" max="11269" width="14.26953125" style="8" customWidth="1"/>
    <col min="11270" max="11271" width="8.81640625" style="8"/>
    <col min="11272" max="11272" width="10.54296875" style="8" customWidth="1"/>
    <col min="11273" max="11519" width="8.81640625" style="8"/>
    <col min="11520" max="11520" width="37.453125" style="8" customWidth="1"/>
    <col min="11521" max="11525" width="14.26953125" style="8" customWidth="1"/>
    <col min="11526" max="11527" width="8.81640625" style="8"/>
    <col min="11528" max="11528" width="10.54296875" style="8" customWidth="1"/>
    <col min="11529" max="11775" width="8.81640625" style="8"/>
    <col min="11776" max="11776" width="37.453125" style="8" customWidth="1"/>
    <col min="11777" max="11781" width="14.26953125" style="8" customWidth="1"/>
    <col min="11782" max="11783" width="8.81640625" style="8"/>
    <col min="11784" max="11784" width="10.54296875" style="8" customWidth="1"/>
    <col min="11785" max="12031" width="8.81640625" style="8"/>
    <col min="12032" max="12032" width="37.453125" style="8" customWidth="1"/>
    <col min="12033" max="12037" width="14.26953125" style="8" customWidth="1"/>
    <col min="12038" max="12039" width="8.81640625" style="8"/>
    <col min="12040" max="12040" width="10.54296875" style="8" customWidth="1"/>
    <col min="12041" max="12287" width="8.81640625" style="8"/>
    <col min="12288" max="12288" width="37.453125" style="8" customWidth="1"/>
    <col min="12289" max="12293" width="14.26953125" style="8" customWidth="1"/>
    <col min="12294" max="12295" width="8.81640625" style="8"/>
    <col min="12296" max="12296" width="10.54296875" style="8" customWidth="1"/>
    <col min="12297" max="12543" width="8.81640625" style="8"/>
    <col min="12544" max="12544" width="37.453125" style="8" customWidth="1"/>
    <col min="12545" max="12549" width="14.26953125" style="8" customWidth="1"/>
    <col min="12550" max="12551" width="8.81640625" style="8"/>
    <col min="12552" max="12552" width="10.54296875" style="8" customWidth="1"/>
    <col min="12553" max="12799" width="8.81640625" style="8"/>
    <col min="12800" max="12800" width="37.453125" style="8" customWidth="1"/>
    <col min="12801" max="12805" width="14.26953125" style="8" customWidth="1"/>
    <col min="12806" max="12807" width="8.81640625" style="8"/>
    <col min="12808" max="12808" width="10.54296875" style="8" customWidth="1"/>
    <col min="12809" max="13055" width="8.81640625" style="8"/>
    <col min="13056" max="13056" width="37.453125" style="8" customWidth="1"/>
    <col min="13057" max="13061" width="14.26953125" style="8" customWidth="1"/>
    <col min="13062" max="13063" width="8.81640625" style="8"/>
    <col min="13064" max="13064" width="10.54296875" style="8" customWidth="1"/>
    <col min="13065" max="13311" width="8.81640625" style="8"/>
    <col min="13312" max="13312" width="37.453125" style="8" customWidth="1"/>
    <col min="13313" max="13317" width="14.26953125" style="8" customWidth="1"/>
    <col min="13318" max="13319" width="8.81640625" style="8"/>
    <col min="13320" max="13320" width="10.54296875" style="8" customWidth="1"/>
    <col min="13321" max="13567" width="8.81640625" style="8"/>
    <col min="13568" max="13568" width="37.453125" style="8" customWidth="1"/>
    <col min="13569" max="13573" width="14.26953125" style="8" customWidth="1"/>
    <col min="13574" max="13575" width="8.81640625" style="8"/>
    <col min="13576" max="13576" width="10.54296875" style="8" customWidth="1"/>
    <col min="13577" max="13823" width="8.81640625" style="8"/>
    <col min="13824" max="13824" width="37.453125" style="8" customWidth="1"/>
    <col min="13825" max="13829" width="14.26953125" style="8" customWidth="1"/>
    <col min="13830" max="13831" width="8.81640625" style="8"/>
    <col min="13832" max="13832" width="10.54296875" style="8" customWidth="1"/>
    <col min="13833" max="14079" width="8.81640625" style="8"/>
    <col min="14080" max="14080" width="37.453125" style="8" customWidth="1"/>
    <col min="14081" max="14085" width="14.26953125" style="8" customWidth="1"/>
    <col min="14086" max="14087" width="8.81640625" style="8"/>
    <col min="14088" max="14088" width="10.54296875" style="8" customWidth="1"/>
    <col min="14089" max="14335" width="8.81640625" style="8"/>
    <col min="14336" max="14336" width="37.453125" style="8" customWidth="1"/>
    <col min="14337" max="14341" width="14.26953125" style="8" customWidth="1"/>
    <col min="14342" max="14343" width="8.81640625" style="8"/>
    <col min="14344" max="14344" width="10.54296875" style="8" customWidth="1"/>
    <col min="14345" max="14591" width="8.81640625" style="8"/>
    <col min="14592" max="14592" width="37.453125" style="8" customWidth="1"/>
    <col min="14593" max="14597" width="14.26953125" style="8" customWidth="1"/>
    <col min="14598" max="14599" width="8.81640625" style="8"/>
    <col min="14600" max="14600" width="10.54296875" style="8" customWidth="1"/>
    <col min="14601" max="14847" width="8.81640625" style="8"/>
    <col min="14848" max="14848" width="37.453125" style="8" customWidth="1"/>
    <col min="14849" max="14853" width="14.26953125" style="8" customWidth="1"/>
    <col min="14854" max="14855" width="8.81640625" style="8"/>
    <col min="14856" max="14856" width="10.54296875" style="8" customWidth="1"/>
    <col min="14857" max="15103" width="8.81640625" style="8"/>
    <col min="15104" max="15104" width="37.453125" style="8" customWidth="1"/>
    <col min="15105" max="15109" width="14.26953125" style="8" customWidth="1"/>
    <col min="15110" max="15111" width="8.81640625" style="8"/>
    <col min="15112" max="15112" width="10.54296875" style="8" customWidth="1"/>
    <col min="15113" max="15359" width="8.81640625" style="8"/>
    <col min="15360" max="15360" width="37.453125" style="8" customWidth="1"/>
    <col min="15361" max="15365" width="14.26953125" style="8" customWidth="1"/>
    <col min="15366" max="15367" width="8.81640625" style="8"/>
    <col min="15368" max="15368" width="10.54296875" style="8" customWidth="1"/>
    <col min="15369" max="15615" width="8.81640625" style="8"/>
    <col min="15616" max="15616" width="37.453125" style="8" customWidth="1"/>
    <col min="15617" max="15621" width="14.26953125" style="8" customWidth="1"/>
    <col min="15622" max="15623" width="8.81640625" style="8"/>
    <col min="15624" max="15624" width="10.54296875" style="8" customWidth="1"/>
    <col min="15625" max="15871" width="8.81640625" style="8"/>
    <col min="15872" max="15872" width="37.453125" style="8" customWidth="1"/>
    <col min="15873" max="15877" width="14.26953125" style="8" customWidth="1"/>
    <col min="15878" max="15879" width="8.81640625" style="8"/>
    <col min="15880" max="15880" width="10.54296875" style="8" customWidth="1"/>
    <col min="15881" max="16127" width="8.81640625" style="8"/>
    <col min="16128" max="16128" width="37.453125" style="8" customWidth="1"/>
    <col min="16129" max="16133" width="14.26953125" style="8" customWidth="1"/>
    <col min="16134" max="16135" width="8.81640625" style="8"/>
    <col min="16136" max="16136" width="10.54296875" style="8" customWidth="1"/>
    <col min="16137" max="16384" width="8.81640625" style="8"/>
  </cols>
  <sheetData>
    <row r="1" spans="1:9" ht="36.75" customHeight="1" x14ac:dyDescent="0.35"/>
    <row r="2" spans="1:9" ht="23.25" customHeight="1" x14ac:dyDescent="0.35">
      <c r="A2" s="92" t="s">
        <v>7</v>
      </c>
      <c r="B2" s="92"/>
      <c r="C2" s="92"/>
      <c r="D2" s="92"/>
      <c r="E2" s="92"/>
    </row>
    <row r="3" spans="1:9" ht="23.25" customHeight="1" x14ac:dyDescent="0.35">
      <c r="A3" s="96" t="s">
        <v>63</v>
      </c>
      <c r="B3" s="97"/>
      <c r="C3" s="97"/>
      <c r="D3" s="97"/>
      <c r="E3" s="61"/>
    </row>
    <row r="4" spans="1:9" ht="23.25" customHeight="1" x14ac:dyDescent="0.35">
      <c r="A4" s="62" t="s">
        <v>64</v>
      </c>
      <c r="B4" s="62"/>
      <c r="C4" s="62"/>
      <c r="D4" s="62"/>
      <c r="E4" s="61"/>
    </row>
    <row r="5" spans="1:9" ht="23.25" customHeight="1" thickBot="1" x14ac:dyDescent="0.4">
      <c r="A5" s="72" t="s">
        <v>66</v>
      </c>
      <c r="B5" s="73"/>
      <c r="C5" s="73"/>
      <c r="D5" s="78"/>
    </row>
    <row r="6" spans="1:9" ht="23.25" customHeight="1" thickTop="1" thickBot="1" x14ac:dyDescent="0.4">
      <c r="A6" s="77" t="s">
        <v>68</v>
      </c>
      <c r="B6" s="84">
        <v>1000</v>
      </c>
      <c r="C6" s="76"/>
      <c r="D6" s="79"/>
    </row>
    <row r="7" spans="1:9" ht="23.25" customHeight="1" thickTop="1" thickBot="1" x14ac:dyDescent="0.4">
      <c r="A7" s="77" t="s">
        <v>71</v>
      </c>
      <c r="B7" s="85">
        <v>0.05</v>
      </c>
      <c r="C7" s="76"/>
      <c r="D7" s="79"/>
    </row>
    <row r="8" spans="1:9" ht="23.25" customHeight="1" thickTop="1" thickBot="1" x14ac:dyDescent="0.4">
      <c r="A8" s="74" t="s">
        <v>69</v>
      </c>
      <c r="B8" s="82">
        <f>B6-(B6*B7)</f>
        <v>950</v>
      </c>
      <c r="C8" s="75"/>
      <c r="D8" s="79"/>
    </row>
    <row r="9" spans="1:9" ht="23.25" customHeight="1" thickTop="1" thickBot="1" x14ac:dyDescent="0.4">
      <c r="A9" s="77" t="s">
        <v>70</v>
      </c>
      <c r="B9" s="86">
        <v>5</v>
      </c>
      <c r="C9" s="76"/>
      <c r="D9" s="79"/>
      <c r="F9" s="19"/>
      <c r="G9" s="19"/>
      <c r="H9" s="19"/>
      <c r="I9" s="19"/>
    </row>
    <row r="10" spans="1:9" ht="23.25" customHeight="1" thickTop="1" thickBot="1" x14ac:dyDescent="0.4">
      <c r="A10" s="77" t="s">
        <v>73</v>
      </c>
      <c r="B10" s="84">
        <v>6.25</v>
      </c>
      <c r="C10" s="75"/>
      <c r="D10" s="79"/>
      <c r="F10" s="19"/>
      <c r="G10" s="19"/>
      <c r="H10" s="19"/>
      <c r="I10" s="19"/>
    </row>
    <row r="11" spans="1:9" ht="23.25" customHeight="1" thickTop="1" x14ac:dyDescent="0.35">
      <c r="A11" s="74" t="s">
        <v>72</v>
      </c>
      <c r="B11" s="83">
        <v>0.25</v>
      </c>
      <c r="C11" s="75"/>
      <c r="D11" s="79"/>
      <c r="F11" s="19"/>
      <c r="G11" s="19"/>
      <c r="H11" s="19"/>
      <c r="I11" s="19"/>
    </row>
    <row r="12" spans="1:9" ht="23.25" customHeight="1" x14ac:dyDescent="0.35">
      <c r="A12" s="74" t="s">
        <v>75</v>
      </c>
      <c r="B12" s="80">
        <f>B10-(B10*B11)</f>
        <v>4.6875</v>
      </c>
      <c r="C12" s="75"/>
      <c r="D12" s="79"/>
      <c r="F12" s="19"/>
      <c r="G12" s="19"/>
      <c r="H12" s="19"/>
      <c r="I12" s="19"/>
    </row>
    <row r="13" spans="1:9" ht="23.25" customHeight="1" x14ac:dyDescent="0.35">
      <c r="A13" s="81" t="s">
        <v>74</v>
      </c>
      <c r="B13" s="87">
        <f>B8*B12</f>
        <v>4453.125</v>
      </c>
      <c r="C13" s="75"/>
      <c r="D13" s="79"/>
      <c r="F13" s="19"/>
      <c r="G13" s="19"/>
      <c r="H13" s="19"/>
      <c r="I13" s="19"/>
    </row>
    <row r="14" spans="1:9" ht="14.25" customHeight="1" x14ac:dyDescent="0.35">
      <c r="A14" s="93" t="s">
        <v>8</v>
      </c>
      <c r="B14" s="93"/>
      <c r="C14" s="93"/>
      <c r="D14" s="93"/>
      <c r="E14" s="93"/>
    </row>
    <row r="15" spans="1:9" ht="19.75" customHeight="1" x14ac:dyDescent="0.35">
      <c r="A15" s="9" t="s">
        <v>9</v>
      </c>
      <c r="B15" s="94" t="s">
        <v>65</v>
      </c>
      <c r="C15" s="94"/>
      <c r="D15" s="94"/>
      <c r="E15" s="94"/>
      <c r="F15" s="19"/>
      <c r="G15" s="19"/>
      <c r="H15" s="19"/>
      <c r="I15" s="19"/>
    </row>
    <row r="16" spans="1:9" ht="19.75" customHeight="1" x14ac:dyDescent="0.35">
      <c r="A16" s="9" t="s">
        <v>10</v>
      </c>
      <c r="B16" s="94">
        <v>2011</v>
      </c>
      <c r="C16" s="94"/>
      <c r="D16" s="94"/>
      <c r="E16" s="94"/>
      <c r="F16" s="19"/>
      <c r="G16" s="19"/>
      <c r="H16" s="19"/>
      <c r="I16" s="19"/>
    </row>
    <row r="17" spans="1:9" ht="13" customHeight="1" x14ac:dyDescent="0.35">
      <c r="A17" s="7"/>
      <c r="B17" s="10" t="s">
        <v>11</v>
      </c>
      <c r="C17" s="10" t="s">
        <v>12</v>
      </c>
      <c r="D17" s="10" t="s">
        <v>12</v>
      </c>
      <c r="E17" s="6" t="s">
        <v>62</v>
      </c>
      <c r="F17" s="19"/>
      <c r="G17" s="19"/>
      <c r="H17" s="19"/>
      <c r="I17" s="19"/>
    </row>
    <row r="18" spans="1:9" ht="13" customHeight="1" x14ac:dyDescent="0.35">
      <c r="A18" s="11"/>
      <c r="B18" s="11" t="s">
        <v>13</v>
      </c>
      <c r="C18" s="12" t="s">
        <v>14</v>
      </c>
      <c r="D18" s="12" t="s">
        <v>15</v>
      </c>
      <c r="E18" s="6"/>
      <c r="F18" s="19"/>
      <c r="G18" s="19"/>
      <c r="H18" s="19"/>
      <c r="I18" s="19"/>
    </row>
    <row r="19" spans="1:9" x14ac:dyDescent="0.35">
      <c r="A19" s="11" t="s">
        <v>16</v>
      </c>
      <c r="B19" s="13"/>
      <c r="C19" s="14">
        <f>B6</f>
        <v>1000</v>
      </c>
      <c r="D19" s="15"/>
      <c r="E19" s="16"/>
      <c r="F19" s="19"/>
      <c r="G19" s="19"/>
      <c r="H19" s="19"/>
      <c r="I19" s="19"/>
    </row>
    <row r="20" spans="1:9" s="19" customFormat="1" ht="11.5" x14ac:dyDescent="0.25">
      <c r="A20" s="17" t="s">
        <v>17</v>
      </c>
      <c r="B20" s="18"/>
      <c r="C20" s="18"/>
      <c r="E20" s="18"/>
    </row>
    <row r="21" spans="1:9" s="19" customFormat="1" ht="13" customHeight="1" x14ac:dyDescent="0.25">
      <c r="A21" s="20" t="s">
        <v>18</v>
      </c>
      <c r="B21" s="63">
        <f>B8*B12*B9</f>
        <v>22265.625</v>
      </c>
      <c r="C21" s="64">
        <f>B21/$C$19</f>
        <v>22.265625</v>
      </c>
      <c r="D21" s="64">
        <f>B21/$B$13</f>
        <v>5</v>
      </c>
      <c r="E21" s="68">
        <f>B21/$B$25</f>
        <v>1</v>
      </c>
      <c r="F21" s="60"/>
      <c r="G21" s="60"/>
      <c r="H21" s="60"/>
      <c r="I21" s="60"/>
    </row>
    <row r="22" spans="1:9" ht="13" customHeight="1" x14ac:dyDescent="0.35">
      <c r="A22" s="20" t="s">
        <v>19</v>
      </c>
      <c r="B22" s="21">
        <v>0</v>
      </c>
      <c r="C22" s="64">
        <f>B22/$C$19</f>
        <v>0</v>
      </c>
      <c r="D22" s="64">
        <f>B22/$B$13</f>
        <v>0</v>
      </c>
      <c r="E22" s="68">
        <f>B22/$B$21</f>
        <v>0</v>
      </c>
      <c r="F22" s="19"/>
      <c r="G22" s="19"/>
      <c r="H22" s="19"/>
      <c r="I22" s="19"/>
    </row>
    <row r="23" spans="1:9" s="19" customFormat="1" ht="13" customHeight="1" x14ac:dyDescent="0.25">
      <c r="A23" s="20" t="s">
        <v>20</v>
      </c>
      <c r="B23" s="21">
        <v>0</v>
      </c>
      <c r="C23" s="64">
        <f>B23/$C$19</f>
        <v>0</v>
      </c>
      <c r="D23" s="64">
        <f>B23/$B$13</f>
        <v>0</v>
      </c>
      <c r="E23" s="68">
        <f>B23/$B$21</f>
        <v>0</v>
      </c>
    </row>
    <row r="24" spans="1:9" s="19" customFormat="1" ht="11.5" x14ac:dyDescent="0.25">
      <c r="A24" s="20"/>
      <c r="B24" s="18"/>
      <c r="C24" s="18"/>
      <c r="D24" s="18"/>
      <c r="E24" s="69"/>
    </row>
    <row r="25" spans="1:9" s="19" customFormat="1" ht="13" x14ac:dyDescent="0.3">
      <c r="A25" s="23" t="s">
        <v>21</v>
      </c>
      <c r="B25" s="24">
        <f>SUM(B20:B24)</f>
        <v>22265.625</v>
      </c>
      <c r="C25" s="25">
        <f>SUM(C20:C24)</f>
        <v>22.265625</v>
      </c>
      <c r="D25" s="25">
        <f>SUM(D21:D24)</f>
        <v>5</v>
      </c>
      <c r="E25" s="68">
        <f>B25/$B$21</f>
        <v>1</v>
      </c>
    </row>
    <row r="26" spans="1:9" s="19" customFormat="1" ht="12.5" x14ac:dyDescent="0.25">
      <c r="A26" s="26"/>
      <c r="B26" s="27"/>
      <c r="C26" s="28"/>
      <c r="D26" s="28"/>
      <c r="E26" s="69"/>
    </row>
    <row r="27" spans="1:9" s="19" customFormat="1" ht="13" x14ac:dyDescent="0.3">
      <c r="A27" s="6" t="s">
        <v>22</v>
      </c>
      <c r="B27" s="29"/>
      <c r="C27" s="30"/>
      <c r="D27" s="30"/>
      <c r="E27" s="69"/>
    </row>
    <row r="28" spans="1:9" s="19" customFormat="1" ht="11.5" x14ac:dyDescent="0.25">
      <c r="A28" s="17" t="s">
        <v>23</v>
      </c>
      <c r="B28" s="29"/>
      <c r="C28" s="30"/>
      <c r="D28" s="30"/>
      <c r="E28" s="69"/>
    </row>
    <row r="29" spans="1:9" s="60" customFormat="1" ht="13" customHeight="1" x14ac:dyDescent="0.25">
      <c r="A29" s="58" t="s">
        <v>24</v>
      </c>
      <c r="B29" s="59">
        <v>1500</v>
      </c>
      <c r="C29" s="65">
        <f>B29/$C$19</f>
        <v>1.5</v>
      </c>
      <c r="D29" s="64">
        <f t="shared" ref="D29:D45" si="0">B29/$B$13</f>
        <v>0.33684210526315789</v>
      </c>
      <c r="E29" s="68">
        <f t="shared" ref="E29:E46" si="1">B29/$B$21</f>
        <v>6.7368421052631577E-2</v>
      </c>
      <c r="F29" s="19"/>
      <c r="G29" s="19"/>
      <c r="H29" s="19"/>
      <c r="I29" s="19"/>
    </row>
    <row r="30" spans="1:9" s="19" customFormat="1" ht="13" customHeight="1" x14ac:dyDescent="0.25">
      <c r="A30" s="20" t="s">
        <v>25</v>
      </c>
      <c r="B30" s="31">
        <v>250</v>
      </c>
      <c r="C30" s="65">
        <f t="shared" ref="C30:C45" si="2">B30/$C$19</f>
        <v>0.25</v>
      </c>
      <c r="D30" s="64">
        <f t="shared" si="0"/>
        <v>5.6140350877192984E-2</v>
      </c>
      <c r="E30" s="68">
        <f t="shared" si="1"/>
        <v>1.1228070175438596E-2</v>
      </c>
    </row>
    <row r="31" spans="1:9" s="19" customFormat="1" ht="13" customHeight="1" x14ac:dyDescent="0.25">
      <c r="A31" s="20" t="s">
        <v>26</v>
      </c>
      <c r="B31" s="31">
        <v>0</v>
      </c>
      <c r="C31" s="65">
        <f t="shared" si="2"/>
        <v>0</v>
      </c>
      <c r="D31" s="64">
        <f t="shared" si="0"/>
        <v>0</v>
      </c>
      <c r="E31" s="68">
        <f t="shared" si="1"/>
        <v>0</v>
      </c>
    </row>
    <row r="32" spans="1:9" s="19" customFormat="1" ht="13" customHeight="1" x14ac:dyDescent="0.25">
      <c r="A32" s="20" t="s">
        <v>27</v>
      </c>
      <c r="B32" s="31">
        <v>0</v>
      </c>
      <c r="C32" s="65">
        <f t="shared" si="2"/>
        <v>0</v>
      </c>
      <c r="D32" s="64">
        <f t="shared" si="0"/>
        <v>0</v>
      </c>
      <c r="E32" s="68">
        <f t="shared" si="1"/>
        <v>0</v>
      </c>
    </row>
    <row r="33" spans="1:9" s="19" customFormat="1" ht="13" customHeight="1" x14ac:dyDescent="0.25">
      <c r="A33" s="20" t="s">
        <v>28</v>
      </c>
      <c r="B33" s="31">
        <v>5900</v>
      </c>
      <c r="C33" s="65">
        <f t="shared" si="2"/>
        <v>5.9</v>
      </c>
      <c r="D33" s="64">
        <f t="shared" si="0"/>
        <v>1.3249122807017544</v>
      </c>
      <c r="E33" s="68">
        <f t="shared" si="1"/>
        <v>0.26498245614035087</v>
      </c>
    </row>
    <row r="34" spans="1:9" s="19" customFormat="1" ht="13" customHeight="1" x14ac:dyDescent="0.25">
      <c r="A34" s="20" t="s">
        <v>29</v>
      </c>
      <c r="B34" s="31">
        <v>0</v>
      </c>
      <c r="C34" s="65">
        <f t="shared" si="2"/>
        <v>0</v>
      </c>
      <c r="D34" s="64">
        <f t="shared" si="0"/>
        <v>0</v>
      </c>
      <c r="E34" s="68">
        <f t="shared" si="1"/>
        <v>0</v>
      </c>
    </row>
    <row r="35" spans="1:9" s="19" customFormat="1" ht="13" customHeight="1" x14ac:dyDescent="0.25">
      <c r="A35" s="20" t="s">
        <v>30</v>
      </c>
      <c r="B35" s="31">
        <v>0</v>
      </c>
      <c r="C35" s="65">
        <f t="shared" si="2"/>
        <v>0</v>
      </c>
      <c r="D35" s="64">
        <f t="shared" si="0"/>
        <v>0</v>
      </c>
      <c r="E35" s="68">
        <f t="shared" si="1"/>
        <v>0</v>
      </c>
    </row>
    <row r="36" spans="1:9" s="19" customFormat="1" ht="13" customHeight="1" x14ac:dyDescent="0.25">
      <c r="A36" s="20" t="s">
        <v>31</v>
      </c>
      <c r="B36" s="31">
        <v>0</v>
      </c>
      <c r="C36" s="65">
        <f t="shared" si="2"/>
        <v>0</v>
      </c>
      <c r="D36" s="64">
        <f t="shared" si="0"/>
        <v>0</v>
      </c>
      <c r="E36" s="68">
        <f t="shared" si="1"/>
        <v>0</v>
      </c>
    </row>
    <row r="37" spans="1:9" s="19" customFormat="1" ht="13" customHeight="1" x14ac:dyDescent="0.25">
      <c r="A37" s="20" t="s">
        <v>32</v>
      </c>
      <c r="B37" s="31">
        <v>1100</v>
      </c>
      <c r="C37" s="65">
        <f t="shared" si="2"/>
        <v>1.1000000000000001</v>
      </c>
      <c r="D37" s="64">
        <f t="shared" si="0"/>
        <v>0.24701754385964914</v>
      </c>
      <c r="E37" s="68">
        <f t="shared" si="1"/>
        <v>4.9403508771929824E-2</v>
      </c>
    </row>
    <row r="38" spans="1:9" s="19" customFormat="1" ht="13" customHeight="1" x14ac:dyDescent="0.25">
      <c r="A38" s="20" t="s">
        <v>33</v>
      </c>
      <c r="B38" s="31">
        <v>200</v>
      </c>
      <c r="C38" s="65">
        <f t="shared" si="2"/>
        <v>0.2</v>
      </c>
      <c r="D38" s="64">
        <f t="shared" si="0"/>
        <v>4.4912280701754383E-2</v>
      </c>
      <c r="E38" s="68">
        <f t="shared" si="1"/>
        <v>8.9824561403508765E-3</v>
      </c>
    </row>
    <row r="39" spans="1:9" s="19" customFormat="1" ht="13" customHeight="1" x14ac:dyDescent="0.25">
      <c r="A39" s="20" t="s">
        <v>34</v>
      </c>
      <c r="B39" s="31">
        <v>3500</v>
      </c>
      <c r="C39" s="65">
        <f t="shared" si="2"/>
        <v>3.5</v>
      </c>
      <c r="D39" s="64">
        <f t="shared" si="0"/>
        <v>0.78596491228070176</v>
      </c>
      <c r="E39" s="68">
        <f t="shared" si="1"/>
        <v>0.15719298245614036</v>
      </c>
    </row>
    <row r="40" spans="1:9" s="19" customFormat="1" ht="13" customHeight="1" x14ac:dyDescent="0.25">
      <c r="A40" s="20" t="s">
        <v>35</v>
      </c>
      <c r="B40" s="31">
        <v>0</v>
      </c>
      <c r="C40" s="65">
        <f t="shared" si="2"/>
        <v>0</v>
      </c>
      <c r="D40" s="64">
        <f t="shared" si="0"/>
        <v>0</v>
      </c>
      <c r="E40" s="68">
        <f t="shared" si="1"/>
        <v>0</v>
      </c>
    </row>
    <row r="41" spans="1:9" s="19" customFormat="1" ht="13" customHeight="1" x14ac:dyDescent="0.25">
      <c r="A41" s="20" t="s">
        <v>36</v>
      </c>
      <c r="B41" s="31">
        <v>0</v>
      </c>
      <c r="C41" s="65">
        <f t="shared" si="2"/>
        <v>0</v>
      </c>
      <c r="D41" s="64">
        <f t="shared" si="0"/>
        <v>0</v>
      </c>
      <c r="E41" s="68">
        <f t="shared" si="1"/>
        <v>0</v>
      </c>
    </row>
    <row r="42" spans="1:9" s="19" customFormat="1" ht="13" customHeight="1" x14ac:dyDescent="0.25">
      <c r="A42" s="20" t="s">
        <v>37</v>
      </c>
      <c r="B42" s="31">
        <v>250</v>
      </c>
      <c r="C42" s="65">
        <f t="shared" si="2"/>
        <v>0.25</v>
      </c>
      <c r="D42" s="64">
        <f t="shared" si="0"/>
        <v>5.6140350877192984E-2</v>
      </c>
      <c r="E42" s="68">
        <f t="shared" si="1"/>
        <v>1.1228070175438596E-2</v>
      </c>
      <c r="F42" s="34"/>
      <c r="G42" s="34"/>
      <c r="H42" s="34"/>
      <c r="I42" s="34"/>
    </row>
    <row r="43" spans="1:9" s="19" customFormat="1" ht="13" customHeight="1" x14ac:dyDescent="0.25">
      <c r="A43" s="20" t="s">
        <v>38</v>
      </c>
      <c r="B43" s="31">
        <v>0</v>
      </c>
      <c r="C43" s="65">
        <f t="shared" si="2"/>
        <v>0</v>
      </c>
      <c r="D43" s="64">
        <f t="shared" si="0"/>
        <v>0</v>
      </c>
      <c r="E43" s="68">
        <f t="shared" si="1"/>
        <v>0</v>
      </c>
    </row>
    <row r="44" spans="1:9" s="19" customFormat="1" ht="13" customHeight="1" x14ac:dyDescent="0.25">
      <c r="A44" s="20" t="s">
        <v>20</v>
      </c>
      <c r="B44" s="31">
        <v>0</v>
      </c>
      <c r="C44" s="65">
        <f t="shared" si="2"/>
        <v>0</v>
      </c>
      <c r="D44" s="64">
        <f t="shared" si="0"/>
        <v>0</v>
      </c>
      <c r="E44" s="68">
        <f t="shared" si="1"/>
        <v>0</v>
      </c>
      <c r="F44" s="35"/>
      <c r="G44" s="35"/>
      <c r="H44" s="35"/>
      <c r="I44" s="35"/>
    </row>
    <row r="45" spans="1:9" s="19" customFormat="1" ht="13" customHeight="1" x14ac:dyDescent="0.3">
      <c r="A45" s="20" t="s">
        <v>20</v>
      </c>
      <c r="B45" s="31">
        <v>0</v>
      </c>
      <c r="C45" s="65">
        <f t="shared" si="2"/>
        <v>0</v>
      </c>
      <c r="D45" s="64">
        <f t="shared" si="0"/>
        <v>0</v>
      </c>
      <c r="E45" s="68">
        <f t="shared" si="1"/>
        <v>0</v>
      </c>
      <c r="F45" s="36"/>
      <c r="G45" s="36"/>
      <c r="H45" s="36"/>
      <c r="I45" s="36"/>
    </row>
    <row r="46" spans="1:9" s="19" customFormat="1" ht="12.5" x14ac:dyDescent="0.25">
      <c r="A46" s="17" t="s">
        <v>39</v>
      </c>
      <c r="B46" s="32">
        <f>SUM(B29:B45)</f>
        <v>12700</v>
      </c>
      <c r="C46" s="66">
        <f>SUM(C29:C45)</f>
        <v>12.7</v>
      </c>
      <c r="D46" s="66">
        <f>SUM(D29:D45)</f>
        <v>2.8519298245614042</v>
      </c>
      <c r="E46" s="68">
        <f t="shared" si="1"/>
        <v>0.57038596491228066</v>
      </c>
      <c r="F46" s="35"/>
      <c r="G46" s="35"/>
      <c r="H46" s="35"/>
      <c r="I46" s="35"/>
    </row>
    <row r="47" spans="1:9" s="19" customFormat="1" ht="13" x14ac:dyDescent="0.3">
      <c r="A47" s="20"/>
      <c r="B47" s="29"/>
      <c r="C47" s="30"/>
      <c r="D47" s="30"/>
      <c r="E47" s="69"/>
      <c r="F47" s="36"/>
      <c r="G47" s="36"/>
      <c r="H47" s="36"/>
      <c r="I47" s="36"/>
    </row>
    <row r="48" spans="1:9" s="19" customFormat="1" ht="12.5" x14ac:dyDescent="0.25">
      <c r="A48" s="17" t="s">
        <v>40</v>
      </c>
      <c r="B48" s="29"/>
      <c r="C48" s="30"/>
      <c r="D48" s="30"/>
      <c r="E48" s="69"/>
      <c r="F48" s="35"/>
      <c r="G48" s="35"/>
      <c r="H48" s="35"/>
      <c r="I48" s="35"/>
    </row>
    <row r="49" spans="1:9" s="19" customFormat="1" ht="13" customHeight="1" x14ac:dyDescent="0.25">
      <c r="A49" s="20" t="s">
        <v>41</v>
      </c>
      <c r="B49" s="31">
        <v>1500</v>
      </c>
      <c r="C49" s="65">
        <f>B49/$C$19</f>
        <v>1.5</v>
      </c>
      <c r="D49" s="64">
        <f t="shared" ref="D49:D56" si="3">B49/$B$13</f>
        <v>0.33684210526315789</v>
      </c>
      <c r="E49" s="68">
        <f t="shared" ref="E49:E57" si="4">B49/$B$21</f>
        <v>6.7368421052631577E-2</v>
      </c>
      <c r="F49" s="35"/>
      <c r="G49" s="35"/>
      <c r="H49" s="35"/>
      <c r="I49" s="35"/>
    </row>
    <row r="50" spans="1:9" s="34" customFormat="1" ht="13" customHeight="1" x14ac:dyDescent="0.25">
      <c r="A50" s="20" t="s">
        <v>42</v>
      </c>
      <c r="B50" s="31">
        <v>450</v>
      </c>
      <c r="C50" s="65">
        <f t="shared" ref="C50:C56" si="5">B50/$C$19</f>
        <v>0.45</v>
      </c>
      <c r="D50" s="64">
        <f t="shared" si="3"/>
        <v>0.10105263157894737</v>
      </c>
      <c r="E50" s="68">
        <f t="shared" si="4"/>
        <v>2.0210526315789474E-2</v>
      </c>
      <c r="F50" s="35"/>
      <c r="G50" s="35"/>
      <c r="H50" s="35"/>
      <c r="I50" s="35"/>
    </row>
    <row r="51" spans="1:9" s="19" customFormat="1" ht="13" customHeight="1" x14ac:dyDescent="0.25">
      <c r="A51" s="20" t="s">
        <v>43</v>
      </c>
      <c r="B51" s="31">
        <v>0</v>
      </c>
      <c r="C51" s="65">
        <f t="shared" si="5"/>
        <v>0</v>
      </c>
      <c r="D51" s="64">
        <f t="shared" si="3"/>
        <v>0</v>
      </c>
      <c r="E51" s="68">
        <f t="shared" si="4"/>
        <v>0</v>
      </c>
      <c r="F51" s="35"/>
      <c r="G51" s="35"/>
      <c r="H51" s="35"/>
      <c r="I51" s="35"/>
    </row>
    <row r="52" spans="1:9" s="35" customFormat="1" ht="13" customHeight="1" x14ac:dyDescent="0.3">
      <c r="A52" s="20" t="s">
        <v>44</v>
      </c>
      <c r="B52" s="31">
        <v>0</v>
      </c>
      <c r="C52" s="65">
        <f t="shared" si="5"/>
        <v>0</v>
      </c>
      <c r="D52" s="64">
        <f t="shared" si="3"/>
        <v>0</v>
      </c>
      <c r="E52" s="68">
        <f t="shared" si="4"/>
        <v>0</v>
      </c>
      <c r="F52" s="42"/>
      <c r="G52" s="42"/>
      <c r="H52" s="42"/>
      <c r="I52" s="42"/>
    </row>
    <row r="53" spans="1:9" s="36" customFormat="1" ht="13" customHeight="1" x14ac:dyDescent="0.35">
      <c r="A53" s="20" t="s">
        <v>45</v>
      </c>
      <c r="B53" s="31">
        <v>0</v>
      </c>
      <c r="C53" s="65">
        <f t="shared" si="5"/>
        <v>0</v>
      </c>
      <c r="D53" s="64">
        <f t="shared" si="3"/>
        <v>0</v>
      </c>
      <c r="E53" s="68">
        <f t="shared" si="4"/>
        <v>0</v>
      </c>
      <c r="F53" s="8"/>
      <c r="G53" s="8"/>
      <c r="H53" s="8"/>
      <c r="I53" s="8"/>
    </row>
    <row r="54" spans="1:9" s="35" customFormat="1" ht="13" customHeight="1" x14ac:dyDescent="0.35">
      <c r="A54" s="20" t="s">
        <v>46</v>
      </c>
      <c r="B54" s="31">
        <v>250</v>
      </c>
      <c r="C54" s="65">
        <f t="shared" si="5"/>
        <v>0.25</v>
      </c>
      <c r="D54" s="64">
        <f t="shared" si="3"/>
        <v>5.6140350877192984E-2</v>
      </c>
      <c r="E54" s="68">
        <f t="shared" si="4"/>
        <v>1.1228070175438596E-2</v>
      </c>
      <c r="F54" s="8"/>
      <c r="G54" s="8"/>
      <c r="H54" s="8"/>
      <c r="I54" s="8"/>
    </row>
    <row r="55" spans="1:9" s="36" customFormat="1" ht="13" customHeight="1" x14ac:dyDescent="0.3">
      <c r="A55" s="20" t="s">
        <v>47</v>
      </c>
      <c r="B55" s="31">
        <v>250</v>
      </c>
      <c r="C55" s="65">
        <f t="shared" si="5"/>
        <v>0.25</v>
      </c>
      <c r="D55" s="64">
        <f t="shared" si="3"/>
        <v>5.6140350877192984E-2</v>
      </c>
      <c r="E55" s="68">
        <f t="shared" si="4"/>
        <v>1.1228070175438596E-2</v>
      </c>
      <c r="F55" s="35"/>
      <c r="G55" s="35"/>
      <c r="H55" s="35"/>
      <c r="I55" s="35"/>
    </row>
    <row r="56" spans="1:9" s="35" customFormat="1" ht="13" customHeight="1" x14ac:dyDescent="0.25">
      <c r="A56" s="20" t="s">
        <v>20</v>
      </c>
      <c r="B56" s="31">
        <v>0</v>
      </c>
      <c r="C56" s="65">
        <f t="shared" si="5"/>
        <v>0</v>
      </c>
      <c r="D56" s="64">
        <f t="shared" si="3"/>
        <v>0</v>
      </c>
      <c r="E56" s="68">
        <f t="shared" si="4"/>
        <v>0</v>
      </c>
    </row>
    <row r="57" spans="1:9" s="35" customFormat="1" ht="13" customHeight="1" x14ac:dyDescent="0.25">
      <c r="A57" s="37" t="s">
        <v>48</v>
      </c>
      <c r="B57" s="32">
        <f>SUM(B49:B56)</f>
        <v>2450</v>
      </c>
      <c r="C57" s="33">
        <f>SUM(C49:C56)</f>
        <v>2.4500000000000002</v>
      </c>
      <c r="D57" s="33">
        <f>SUM(D49:D56)</f>
        <v>0.55017543859649121</v>
      </c>
      <c r="E57" s="68">
        <f t="shared" si="4"/>
        <v>0.11003508771929825</v>
      </c>
    </row>
    <row r="58" spans="1:9" s="35" customFormat="1" ht="13" customHeight="1" x14ac:dyDescent="0.25">
      <c r="A58" s="37"/>
      <c r="B58" s="38"/>
      <c r="C58" s="39"/>
      <c r="D58" s="39"/>
      <c r="E58" s="69"/>
    </row>
    <row r="59" spans="1:9" s="35" customFormat="1" ht="13" customHeight="1" x14ac:dyDescent="0.3">
      <c r="A59" s="23" t="s">
        <v>49</v>
      </c>
      <c r="B59" s="40">
        <f>SUM(B57+B46)</f>
        <v>15150</v>
      </c>
      <c r="C59" s="41">
        <f>SUM(C57+C46)</f>
        <v>15.149999999999999</v>
      </c>
      <c r="D59" s="41">
        <f>SUM(D57+D46)</f>
        <v>3.4021052631578952</v>
      </c>
      <c r="E59" s="68">
        <f>B59/$B$21</f>
        <v>0.68042105263157893</v>
      </c>
    </row>
    <row r="60" spans="1:9" s="42" customFormat="1" ht="13" x14ac:dyDescent="0.3">
      <c r="A60" s="23"/>
      <c r="B60" s="27"/>
      <c r="C60" s="28"/>
      <c r="D60" s="28"/>
      <c r="E60" s="69"/>
      <c r="F60" s="35"/>
      <c r="G60" s="35"/>
      <c r="H60" s="35"/>
      <c r="I60" s="35"/>
    </row>
    <row r="61" spans="1:9" x14ac:dyDescent="0.35">
      <c r="A61" s="23" t="s">
        <v>50</v>
      </c>
      <c r="B61" s="40">
        <f>B25-B59</f>
        <v>7115.625</v>
      </c>
      <c r="C61" s="41">
        <f>C25-C59</f>
        <v>7.1156250000000014</v>
      </c>
      <c r="D61" s="41">
        <f>D25-D59</f>
        <v>1.5978947368421048</v>
      </c>
      <c r="E61" s="68">
        <f>B61/$B$21</f>
        <v>0.31957894736842107</v>
      </c>
      <c r="F61" s="35"/>
      <c r="G61" s="35"/>
      <c r="H61" s="35"/>
      <c r="I61" s="35"/>
    </row>
    <row r="62" spans="1:9" x14ac:dyDescent="0.35">
      <c r="A62" s="23"/>
      <c r="B62" s="27"/>
      <c r="C62" s="28"/>
      <c r="D62" s="28"/>
      <c r="E62" s="69"/>
    </row>
    <row r="63" spans="1:9" s="35" customFormat="1" ht="13" customHeight="1" x14ac:dyDescent="0.35">
      <c r="A63" s="43" t="s">
        <v>51</v>
      </c>
      <c r="B63" s="44">
        <v>0</v>
      </c>
      <c r="C63" s="67">
        <f>B63/$C$19</f>
        <v>0</v>
      </c>
      <c r="D63" s="64">
        <f t="shared" ref="D63:D69" si="6">B63/$B$13</f>
        <v>0</v>
      </c>
      <c r="E63" s="68">
        <f t="shared" ref="E63:E69" si="7">B63/$B$21</f>
        <v>0</v>
      </c>
      <c r="F63" s="8"/>
      <c r="G63" s="8"/>
      <c r="H63" s="8"/>
      <c r="I63" s="8"/>
    </row>
    <row r="64" spans="1:9" s="35" customFormat="1" ht="13" customHeight="1" x14ac:dyDescent="0.35">
      <c r="A64" s="43" t="s">
        <v>52</v>
      </c>
      <c r="B64" s="44">
        <v>0</v>
      </c>
      <c r="C64" s="67">
        <f t="shared" ref="C64:C69" si="8">B64/$C$19</f>
        <v>0</v>
      </c>
      <c r="D64" s="64">
        <f t="shared" si="6"/>
        <v>0</v>
      </c>
      <c r="E64" s="68">
        <f t="shared" si="7"/>
        <v>0</v>
      </c>
      <c r="F64" s="8"/>
      <c r="G64" s="8"/>
      <c r="H64" s="8"/>
      <c r="I64" s="8"/>
    </row>
    <row r="65" spans="1:9" s="35" customFormat="1" ht="12.5" x14ac:dyDescent="0.25">
      <c r="A65" s="46" t="s">
        <v>53</v>
      </c>
      <c r="B65" s="47">
        <v>0</v>
      </c>
      <c r="C65" s="67">
        <f t="shared" si="8"/>
        <v>0</v>
      </c>
      <c r="D65" s="64">
        <f t="shared" si="6"/>
        <v>0</v>
      </c>
      <c r="E65" s="68">
        <f t="shared" si="7"/>
        <v>0</v>
      </c>
    </row>
    <row r="66" spans="1:9" s="35" customFormat="1" ht="12.5" x14ac:dyDescent="0.25">
      <c r="A66" s="46" t="s">
        <v>53</v>
      </c>
      <c r="B66" s="47">
        <v>0</v>
      </c>
      <c r="C66" s="67">
        <f t="shared" si="8"/>
        <v>0</v>
      </c>
      <c r="D66" s="64">
        <f t="shared" si="6"/>
        <v>0</v>
      </c>
      <c r="E66" s="68">
        <f t="shared" si="7"/>
        <v>0</v>
      </c>
    </row>
    <row r="67" spans="1:9" s="35" customFormat="1" ht="12.5" x14ac:dyDescent="0.25">
      <c r="A67" s="46" t="s">
        <v>53</v>
      </c>
      <c r="B67" s="47">
        <v>0</v>
      </c>
      <c r="C67" s="67">
        <f t="shared" si="8"/>
        <v>0</v>
      </c>
      <c r="D67" s="64">
        <f t="shared" si="6"/>
        <v>0</v>
      </c>
      <c r="E67" s="68">
        <f t="shared" si="7"/>
        <v>0</v>
      </c>
    </row>
    <row r="68" spans="1:9" s="35" customFormat="1" x14ac:dyDescent="0.35">
      <c r="A68" s="46" t="s">
        <v>54</v>
      </c>
      <c r="B68" s="47">
        <v>0</v>
      </c>
      <c r="C68" s="67">
        <f t="shared" si="8"/>
        <v>0</v>
      </c>
      <c r="D68" s="64">
        <f t="shared" si="6"/>
        <v>0</v>
      </c>
      <c r="E68" s="68">
        <f t="shared" si="7"/>
        <v>0</v>
      </c>
      <c r="F68" s="8"/>
      <c r="G68" s="8"/>
      <c r="H68" s="8"/>
      <c r="I68" s="8"/>
    </row>
    <row r="69" spans="1:9" s="35" customFormat="1" x14ac:dyDescent="0.35">
      <c r="A69" s="46" t="s">
        <v>55</v>
      </c>
      <c r="B69" s="47">
        <v>2000</v>
      </c>
      <c r="C69" s="67">
        <f t="shared" si="8"/>
        <v>2</v>
      </c>
      <c r="D69" s="64">
        <f t="shared" si="6"/>
        <v>0.44912280701754387</v>
      </c>
      <c r="E69" s="68">
        <f t="shared" si="7"/>
        <v>8.9824561403508765E-2</v>
      </c>
      <c r="F69" s="8"/>
      <c r="G69" s="8"/>
      <c r="H69" s="8"/>
      <c r="I69" s="8"/>
    </row>
    <row r="70" spans="1:9" x14ac:dyDescent="0.35">
      <c r="A70" s="48"/>
      <c r="B70" s="49"/>
      <c r="C70" s="50"/>
      <c r="D70" s="50"/>
      <c r="E70" s="69"/>
    </row>
    <row r="71" spans="1:9" ht="26.5" x14ac:dyDescent="0.35">
      <c r="A71" s="51" t="s">
        <v>56</v>
      </c>
      <c r="B71" s="52">
        <f>B61+SUM(B63:B64)-SUM(B65:B69)</f>
        <v>5115.625</v>
      </c>
      <c r="C71" s="53">
        <f>C61+SUM(C63:C64)-SUM(C65:C69)</f>
        <v>5.1156250000000014</v>
      </c>
      <c r="D71" s="53">
        <f>D61+SUM(D63:D64)-SUM(D65:D69)</f>
        <v>1.1487719298245609</v>
      </c>
      <c r="E71" s="68">
        <f>B71/$B$21</f>
        <v>0.22975438596491229</v>
      </c>
    </row>
    <row r="72" spans="1:9" x14ac:dyDescent="0.35">
      <c r="A72" s="48"/>
      <c r="B72" s="49"/>
      <c r="C72" s="50"/>
      <c r="D72" s="50"/>
      <c r="E72" s="69"/>
    </row>
    <row r="73" spans="1:9" s="35" customFormat="1" x14ac:dyDescent="0.35">
      <c r="A73" s="46" t="s">
        <v>57</v>
      </c>
      <c r="B73" s="47">
        <v>0</v>
      </c>
      <c r="C73" s="45">
        <f>B73/$C$19</f>
        <v>0</v>
      </c>
      <c r="D73" s="22">
        <f>B73/$B$13</f>
        <v>0</v>
      </c>
      <c r="E73" s="70">
        <f>B73/$B$21</f>
        <v>0</v>
      </c>
      <c r="F73" s="8"/>
      <c r="G73" s="8"/>
      <c r="H73" s="8"/>
      <c r="I73" s="8"/>
    </row>
    <row r="74" spans="1:9" s="35" customFormat="1" x14ac:dyDescent="0.35">
      <c r="A74" s="54"/>
      <c r="B74" s="49"/>
      <c r="C74" s="50"/>
      <c r="D74" s="50"/>
      <c r="E74" s="69"/>
      <c r="F74" s="8"/>
      <c r="G74" s="8"/>
      <c r="H74" s="8"/>
      <c r="I74" s="8"/>
    </row>
    <row r="75" spans="1:9" s="35" customFormat="1" ht="26" x14ac:dyDescent="0.35">
      <c r="A75" s="55" t="s">
        <v>58</v>
      </c>
      <c r="B75" s="56">
        <f>B71-B73</f>
        <v>5115.625</v>
      </c>
      <c r="C75" s="57">
        <f>C71-C73</f>
        <v>5.1156250000000014</v>
      </c>
      <c r="D75" s="57">
        <f>D71-D73</f>
        <v>1.1487719298245609</v>
      </c>
      <c r="E75" s="68">
        <f>B75/$B$21</f>
        <v>0.22975438596491229</v>
      </c>
      <c r="F75" s="8"/>
      <c r="G75" s="8"/>
      <c r="H75" s="8"/>
      <c r="I75" s="8"/>
    </row>
    <row r="76" spans="1:9" x14ac:dyDescent="0.35">
      <c r="C76" s="19"/>
    </row>
    <row r="77" spans="1:9" x14ac:dyDescent="0.35">
      <c r="A77" s="35" t="s">
        <v>59</v>
      </c>
      <c r="C77" s="19"/>
    </row>
    <row r="78" spans="1:9" x14ac:dyDescent="0.35">
      <c r="A78" s="35"/>
      <c r="C78" s="19"/>
    </row>
    <row r="79" spans="1:9" x14ac:dyDescent="0.35">
      <c r="A79" s="36" t="s">
        <v>60</v>
      </c>
      <c r="C79" s="19"/>
    </row>
    <row r="80" spans="1:9" x14ac:dyDescent="0.35">
      <c r="A80" s="95" t="s">
        <v>85</v>
      </c>
      <c r="B80" s="95"/>
      <c r="C80" s="95"/>
      <c r="D80" s="95"/>
      <c r="E80" s="95"/>
    </row>
    <row r="81" spans="1:5" x14ac:dyDescent="0.35">
      <c r="A81" s="95"/>
      <c r="B81" s="95"/>
      <c r="C81" s="95"/>
      <c r="D81" s="95"/>
      <c r="E81" s="95"/>
    </row>
    <row r="82" spans="1:5" x14ac:dyDescent="0.35">
      <c r="A82" s="95"/>
      <c r="B82" s="95"/>
      <c r="C82" s="95"/>
      <c r="D82" s="95"/>
      <c r="E82" s="95"/>
    </row>
    <row r="83" spans="1:5" x14ac:dyDescent="0.35">
      <c r="A83" s="36" t="s">
        <v>61</v>
      </c>
    </row>
    <row r="84" spans="1:5" x14ac:dyDescent="0.35">
      <c r="A84" s="95" t="s">
        <v>87</v>
      </c>
      <c r="B84" s="95"/>
      <c r="C84" s="95"/>
      <c r="D84" s="95"/>
      <c r="E84" s="95"/>
    </row>
    <row r="85" spans="1:5" x14ac:dyDescent="0.35">
      <c r="A85" s="95" t="s">
        <v>88</v>
      </c>
      <c r="B85" s="95"/>
      <c r="C85" s="95"/>
      <c r="D85" s="95"/>
      <c r="E85" s="95"/>
    </row>
    <row r="86" spans="1:5" x14ac:dyDescent="0.35">
      <c r="A86" s="95"/>
      <c r="B86" s="95"/>
      <c r="C86" s="95"/>
      <c r="D86" s="95"/>
      <c r="E86" s="95"/>
    </row>
    <row r="87" spans="1:5" ht="27.75" customHeight="1" x14ac:dyDescent="0.35">
      <c r="A87" s="95" t="s">
        <v>84</v>
      </c>
      <c r="B87" s="95"/>
      <c r="C87" s="95"/>
      <c r="D87" s="95"/>
      <c r="E87" s="95"/>
    </row>
    <row r="88" spans="1:5" x14ac:dyDescent="0.35">
      <c r="A88" s="95"/>
      <c r="B88" s="95"/>
      <c r="C88" s="95"/>
      <c r="D88" s="95"/>
      <c r="E88" s="95"/>
    </row>
    <row r="89" spans="1:5" x14ac:dyDescent="0.35">
      <c r="A89" s="95"/>
      <c r="B89" s="95"/>
      <c r="C89" s="95"/>
      <c r="D89" s="95"/>
      <c r="E89" s="95"/>
    </row>
  </sheetData>
  <sheetProtection password="90E9" sheet="1" objects="1" scenarios="1" selectLockedCells="1" selectUnlockedCells="1"/>
  <protectedRanges>
    <protectedRange sqref="A14:E14" name="Titles"/>
    <protectedRange sqref="B64 B49:D56 B63:D63 B29:D45 C64:D69 C73:D73 E23:E75 B23:D23 B21:E22 A90:E93 A83:E85 A86:E89" name="Data"/>
    <protectedRange sqref="A15:E16" name="Titles_1"/>
    <protectedRange sqref="B73 B69 B65:B67" name="Data_1"/>
    <protectedRange sqref="A79:E82" name="Assumptions"/>
  </protectedRanges>
  <mergeCells count="14">
    <mergeCell ref="A82:E82"/>
    <mergeCell ref="A81:E81"/>
    <mergeCell ref="A86:E86"/>
    <mergeCell ref="A87:E87"/>
    <mergeCell ref="A88:E88"/>
    <mergeCell ref="A89:E89"/>
    <mergeCell ref="A84:E84"/>
    <mergeCell ref="A85:E85"/>
    <mergeCell ref="A2:E2"/>
    <mergeCell ref="A14:E14"/>
    <mergeCell ref="B15:E15"/>
    <mergeCell ref="B16:E16"/>
    <mergeCell ref="A80:E80"/>
    <mergeCell ref="A3: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66" workbookViewId="0">
      <selection activeCell="A75" sqref="A75"/>
    </sheetView>
  </sheetViews>
  <sheetFormatPr defaultRowHeight="14.5" x14ac:dyDescent="0.35"/>
  <cols>
    <col min="1" max="1" width="106.7265625" customWidth="1"/>
  </cols>
  <sheetData>
    <row r="1" ht="259.5" customHeight="1" x14ac:dyDescent="0.35"/>
  </sheetData>
  <sheetProtection password="90E9"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D15" sqref="D15"/>
    </sheetView>
  </sheetViews>
  <sheetFormatPr defaultColWidth="9.1796875" defaultRowHeight="14.5" x14ac:dyDescent="0.35"/>
  <cols>
    <col min="1" max="16384" width="9.1796875" style="71"/>
  </cols>
  <sheetData>
    <row r="1" spans="1:2" x14ac:dyDescent="0.35">
      <c r="A1" s="88" t="s">
        <v>67</v>
      </c>
    </row>
    <row r="3" spans="1:2" x14ac:dyDescent="0.35">
      <c r="A3" s="71" t="s">
        <v>76</v>
      </c>
    </row>
    <row r="4" spans="1:2" x14ac:dyDescent="0.35">
      <c r="A4" s="71" t="s">
        <v>77</v>
      </c>
    </row>
    <row r="6" spans="1:2" x14ac:dyDescent="0.35">
      <c r="A6" s="88" t="s">
        <v>79</v>
      </c>
    </row>
    <row r="7" spans="1:2" x14ac:dyDescent="0.35">
      <c r="B7" s="71" t="s">
        <v>80</v>
      </c>
    </row>
    <row r="8" spans="1:2" x14ac:dyDescent="0.35">
      <c r="A8" s="71" t="s">
        <v>78</v>
      </c>
    </row>
    <row r="9" spans="1:2" x14ac:dyDescent="0.35">
      <c r="B9" s="71" t="s">
        <v>82</v>
      </c>
    </row>
    <row r="10" spans="1:2" x14ac:dyDescent="0.35">
      <c r="B10" s="71"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9"/>
  <sheetViews>
    <sheetView tabSelected="1" workbookViewId="0">
      <selection activeCell="B6" sqref="B6"/>
    </sheetView>
  </sheetViews>
  <sheetFormatPr defaultColWidth="8.81640625" defaultRowHeight="14.5" x14ac:dyDescent="0.35"/>
  <cols>
    <col min="1" max="1" width="37.453125" style="8" customWidth="1"/>
    <col min="2" max="2" width="14.26953125" style="8" customWidth="1"/>
    <col min="3" max="3" width="14.1796875" style="8" customWidth="1"/>
    <col min="4" max="5" width="14.26953125" style="8" customWidth="1"/>
    <col min="6" max="6" width="21" style="8" customWidth="1"/>
    <col min="7" max="7" width="8.81640625" style="8"/>
    <col min="8" max="8" width="10.54296875" style="8" customWidth="1"/>
    <col min="9" max="255" width="8.81640625" style="8"/>
    <col min="256" max="256" width="37.453125" style="8" customWidth="1"/>
    <col min="257" max="261" width="14.26953125" style="8" customWidth="1"/>
    <col min="262" max="263" width="8.81640625" style="8"/>
    <col min="264" max="264" width="10.54296875" style="8" customWidth="1"/>
    <col min="265" max="511" width="8.81640625" style="8"/>
    <col min="512" max="512" width="37.453125" style="8" customWidth="1"/>
    <col min="513" max="517" width="14.26953125" style="8" customWidth="1"/>
    <col min="518" max="519" width="8.81640625" style="8"/>
    <col min="520" max="520" width="10.54296875" style="8" customWidth="1"/>
    <col min="521" max="767" width="8.81640625" style="8"/>
    <col min="768" max="768" width="37.453125" style="8" customWidth="1"/>
    <col min="769" max="773" width="14.26953125" style="8" customWidth="1"/>
    <col min="774" max="775" width="8.81640625" style="8"/>
    <col min="776" max="776" width="10.54296875" style="8" customWidth="1"/>
    <col min="777" max="1023" width="8.81640625" style="8"/>
    <col min="1024" max="1024" width="37.453125" style="8" customWidth="1"/>
    <col min="1025" max="1029" width="14.26953125" style="8" customWidth="1"/>
    <col min="1030" max="1031" width="8.81640625" style="8"/>
    <col min="1032" max="1032" width="10.54296875" style="8" customWidth="1"/>
    <col min="1033" max="1279" width="8.81640625" style="8"/>
    <col min="1280" max="1280" width="37.453125" style="8" customWidth="1"/>
    <col min="1281" max="1285" width="14.26953125" style="8" customWidth="1"/>
    <col min="1286" max="1287" width="8.81640625" style="8"/>
    <col min="1288" max="1288" width="10.54296875" style="8" customWidth="1"/>
    <col min="1289" max="1535" width="8.81640625" style="8"/>
    <col min="1536" max="1536" width="37.453125" style="8" customWidth="1"/>
    <col min="1537" max="1541" width="14.26953125" style="8" customWidth="1"/>
    <col min="1542" max="1543" width="8.81640625" style="8"/>
    <col min="1544" max="1544" width="10.54296875" style="8" customWidth="1"/>
    <col min="1545" max="1791" width="8.81640625" style="8"/>
    <col min="1792" max="1792" width="37.453125" style="8" customWidth="1"/>
    <col min="1793" max="1797" width="14.26953125" style="8" customWidth="1"/>
    <col min="1798" max="1799" width="8.81640625" style="8"/>
    <col min="1800" max="1800" width="10.54296875" style="8" customWidth="1"/>
    <col min="1801" max="2047" width="8.81640625" style="8"/>
    <col min="2048" max="2048" width="37.453125" style="8" customWidth="1"/>
    <col min="2049" max="2053" width="14.26953125" style="8" customWidth="1"/>
    <col min="2054" max="2055" width="8.81640625" style="8"/>
    <col min="2056" max="2056" width="10.54296875" style="8" customWidth="1"/>
    <col min="2057" max="2303" width="8.81640625" style="8"/>
    <col min="2304" max="2304" width="37.453125" style="8" customWidth="1"/>
    <col min="2305" max="2309" width="14.26953125" style="8" customWidth="1"/>
    <col min="2310" max="2311" width="8.81640625" style="8"/>
    <col min="2312" max="2312" width="10.54296875" style="8" customWidth="1"/>
    <col min="2313" max="2559" width="8.81640625" style="8"/>
    <col min="2560" max="2560" width="37.453125" style="8" customWidth="1"/>
    <col min="2561" max="2565" width="14.26953125" style="8" customWidth="1"/>
    <col min="2566" max="2567" width="8.81640625" style="8"/>
    <col min="2568" max="2568" width="10.54296875" style="8" customWidth="1"/>
    <col min="2569" max="2815" width="8.81640625" style="8"/>
    <col min="2816" max="2816" width="37.453125" style="8" customWidth="1"/>
    <col min="2817" max="2821" width="14.26953125" style="8" customWidth="1"/>
    <col min="2822" max="2823" width="8.81640625" style="8"/>
    <col min="2824" max="2824" width="10.54296875" style="8" customWidth="1"/>
    <col min="2825" max="3071" width="8.81640625" style="8"/>
    <col min="3072" max="3072" width="37.453125" style="8" customWidth="1"/>
    <col min="3073" max="3077" width="14.26953125" style="8" customWidth="1"/>
    <col min="3078" max="3079" width="8.81640625" style="8"/>
    <col min="3080" max="3080" width="10.54296875" style="8" customWidth="1"/>
    <col min="3081" max="3327" width="8.81640625" style="8"/>
    <col min="3328" max="3328" width="37.453125" style="8" customWidth="1"/>
    <col min="3329" max="3333" width="14.26953125" style="8" customWidth="1"/>
    <col min="3334" max="3335" width="8.81640625" style="8"/>
    <col min="3336" max="3336" width="10.54296875" style="8" customWidth="1"/>
    <col min="3337" max="3583" width="8.81640625" style="8"/>
    <col min="3584" max="3584" width="37.453125" style="8" customWidth="1"/>
    <col min="3585" max="3589" width="14.26953125" style="8" customWidth="1"/>
    <col min="3590" max="3591" width="8.81640625" style="8"/>
    <col min="3592" max="3592" width="10.54296875" style="8" customWidth="1"/>
    <col min="3593" max="3839" width="8.81640625" style="8"/>
    <col min="3840" max="3840" width="37.453125" style="8" customWidth="1"/>
    <col min="3841" max="3845" width="14.26953125" style="8" customWidth="1"/>
    <col min="3846" max="3847" width="8.81640625" style="8"/>
    <col min="3848" max="3848" width="10.54296875" style="8" customWidth="1"/>
    <col min="3849" max="4095" width="8.81640625" style="8"/>
    <col min="4096" max="4096" width="37.453125" style="8" customWidth="1"/>
    <col min="4097" max="4101" width="14.26953125" style="8" customWidth="1"/>
    <col min="4102" max="4103" width="8.81640625" style="8"/>
    <col min="4104" max="4104" width="10.54296875" style="8" customWidth="1"/>
    <col min="4105" max="4351" width="8.81640625" style="8"/>
    <col min="4352" max="4352" width="37.453125" style="8" customWidth="1"/>
    <col min="4353" max="4357" width="14.26953125" style="8" customWidth="1"/>
    <col min="4358" max="4359" width="8.81640625" style="8"/>
    <col min="4360" max="4360" width="10.54296875" style="8" customWidth="1"/>
    <col min="4361" max="4607" width="8.81640625" style="8"/>
    <col min="4608" max="4608" width="37.453125" style="8" customWidth="1"/>
    <col min="4609" max="4613" width="14.26953125" style="8" customWidth="1"/>
    <col min="4614" max="4615" width="8.81640625" style="8"/>
    <col min="4616" max="4616" width="10.54296875" style="8" customWidth="1"/>
    <col min="4617" max="4863" width="8.81640625" style="8"/>
    <col min="4864" max="4864" width="37.453125" style="8" customWidth="1"/>
    <col min="4865" max="4869" width="14.26953125" style="8" customWidth="1"/>
    <col min="4870" max="4871" width="8.81640625" style="8"/>
    <col min="4872" max="4872" width="10.54296875" style="8" customWidth="1"/>
    <col min="4873" max="5119" width="8.81640625" style="8"/>
    <col min="5120" max="5120" width="37.453125" style="8" customWidth="1"/>
    <col min="5121" max="5125" width="14.26953125" style="8" customWidth="1"/>
    <col min="5126" max="5127" width="8.81640625" style="8"/>
    <col min="5128" max="5128" width="10.54296875" style="8" customWidth="1"/>
    <col min="5129" max="5375" width="8.81640625" style="8"/>
    <col min="5376" max="5376" width="37.453125" style="8" customWidth="1"/>
    <col min="5377" max="5381" width="14.26953125" style="8" customWidth="1"/>
    <col min="5382" max="5383" width="8.81640625" style="8"/>
    <col min="5384" max="5384" width="10.54296875" style="8" customWidth="1"/>
    <col min="5385" max="5631" width="8.81640625" style="8"/>
    <col min="5632" max="5632" width="37.453125" style="8" customWidth="1"/>
    <col min="5633" max="5637" width="14.26953125" style="8" customWidth="1"/>
    <col min="5638" max="5639" width="8.81640625" style="8"/>
    <col min="5640" max="5640" width="10.54296875" style="8" customWidth="1"/>
    <col min="5641" max="5887" width="8.81640625" style="8"/>
    <col min="5888" max="5888" width="37.453125" style="8" customWidth="1"/>
    <col min="5889" max="5893" width="14.26953125" style="8" customWidth="1"/>
    <col min="5894" max="5895" width="8.81640625" style="8"/>
    <col min="5896" max="5896" width="10.54296875" style="8" customWidth="1"/>
    <col min="5897" max="6143" width="8.81640625" style="8"/>
    <col min="6144" max="6144" width="37.453125" style="8" customWidth="1"/>
    <col min="6145" max="6149" width="14.26953125" style="8" customWidth="1"/>
    <col min="6150" max="6151" width="8.81640625" style="8"/>
    <col min="6152" max="6152" width="10.54296875" style="8" customWidth="1"/>
    <col min="6153" max="6399" width="8.81640625" style="8"/>
    <col min="6400" max="6400" width="37.453125" style="8" customWidth="1"/>
    <col min="6401" max="6405" width="14.26953125" style="8" customWidth="1"/>
    <col min="6406" max="6407" width="8.81640625" style="8"/>
    <col min="6408" max="6408" width="10.54296875" style="8" customWidth="1"/>
    <col min="6409" max="6655" width="8.81640625" style="8"/>
    <col min="6656" max="6656" width="37.453125" style="8" customWidth="1"/>
    <col min="6657" max="6661" width="14.26953125" style="8" customWidth="1"/>
    <col min="6662" max="6663" width="8.81640625" style="8"/>
    <col min="6664" max="6664" width="10.54296875" style="8" customWidth="1"/>
    <col min="6665" max="6911" width="8.81640625" style="8"/>
    <col min="6912" max="6912" width="37.453125" style="8" customWidth="1"/>
    <col min="6913" max="6917" width="14.26953125" style="8" customWidth="1"/>
    <col min="6918" max="6919" width="8.81640625" style="8"/>
    <col min="6920" max="6920" width="10.54296875" style="8" customWidth="1"/>
    <col min="6921" max="7167" width="8.81640625" style="8"/>
    <col min="7168" max="7168" width="37.453125" style="8" customWidth="1"/>
    <col min="7169" max="7173" width="14.26953125" style="8" customWidth="1"/>
    <col min="7174" max="7175" width="8.81640625" style="8"/>
    <col min="7176" max="7176" width="10.54296875" style="8" customWidth="1"/>
    <col min="7177" max="7423" width="8.81640625" style="8"/>
    <col min="7424" max="7424" width="37.453125" style="8" customWidth="1"/>
    <col min="7425" max="7429" width="14.26953125" style="8" customWidth="1"/>
    <col min="7430" max="7431" width="8.81640625" style="8"/>
    <col min="7432" max="7432" width="10.54296875" style="8" customWidth="1"/>
    <col min="7433" max="7679" width="8.81640625" style="8"/>
    <col min="7680" max="7680" width="37.453125" style="8" customWidth="1"/>
    <col min="7681" max="7685" width="14.26953125" style="8" customWidth="1"/>
    <col min="7686" max="7687" width="8.81640625" style="8"/>
    <col min="7688" max="7688" width="10.54296875" style="8" customWidth="1"/>
    <col min="7689" max="7935" width="8.81640625" style="8"/>
    <col min="7936" max="7936" width="37.453125" style="8" customWidth="1"/>
    <col min="7937" max="7941" width="14.26953125" style="8" customWidth="1"/>
    <col min="7942" max="7943" width="8.81640625" style="8"/>
    <col min="7944" max="7944" width="10.54296875" style="8" customWidth="1"/>
    <col min="7945" max="8191" width="8.81640625" style="8"/>
    <col min="8192" max="8192" width="37.453125" style="8" customWidth="1"/>
    <col min="8193" max="8197" width="14.26953125" style="8" customWidth="1"/>
    <col min="8198" max="8199" width="8.81640625" style="8"/>
    <col min="8200" max="8200" width="10.54296875" style="8" customWidth="1"/>
    <col min="8201" max="8447" width="8.81640625" style="8"/>
    <col min="8448" max="8448" width="37.453125" style="8" customWidth="1"/>
    <col min="8449" max="8453" width="14.26953125" style="8" customWidth="1"/>
    <col min="8454" max="8455" width="8.81640625" style="8"/>
    <col min="8456" max="8456" width="10.54296875" style="8" customWidth="1"/>
    <col min="8457" max="8703" width="8.81640625" style="8"/>
    <col min="8704" max="8704" width="37.453125" style="8" customWidth="1"/>
    <col min="8705" max="8709" width="14.26953125" style="8" customWidth="1"/>
    <col min="8710" max="8711" width="8.81640625" style="8"/>
    <col min="8712" max="8712" width="10.54296875" style="8" customWidth="1"/>
    <col min="8713" max="8959" width="8.81640625" style="8"/>
    <col min="8960" max="8960" width="37.453125" style="8" customWidth="1"/>
    <col min="8961" max="8965" width="14.26953125" style="8" customWidth="1"/>
    <col min="8966" max="8967" width="8.81640625" style="8"/>
    <col min="8968" max="8968" width="10.54296875" style="8" customWidth="1"/>
    <col min="8969" max="9215" width="8.81640625" style="8"/>
    <col min="9216" max="9216" width="37.453125" style="8" customWidth="1"/>
    <col min="9217" max="9221" width="14.26953125" style="8" customWidth="1"/>
    <col min="9222" max="9223" width="8.81640625" style="8"/>
    <col min="9224" max="9224" width="10.54296875" style="8" customWidth="1"/>
    <col min="9225" max="9471" width="8.81640625" style="8"/>
    <col min="9472" max="9472" width="37.453125" style="8" customWidth="1"/>
    <col min="9473" max="9477" width="14.26953125" style="8" customWidth="1"/>
    <col min="9478" max="9479" width="8.81640625" style="8"/>
    <col min="9480" max="9480" width="10.54296875" style="8" customWidth="1"/>
    <col min="9481" max="9727" width="8.81640625" style="8"/>
    <col min="9728" max="9728" width="37.453125" style="8" customWidth="1"/>
    <col min="9729" max="9733" width="14.26953125" style="8" customWidth="1"/>
    <col min="9734" max="9735" width="8.81640625" style="8"/>
    <col min="9736" max="9736" width="10.54296875" style="8" customWidth="1"/>
    <col min="9737" max="9983" width="8.81640625" style="8"/>
    <col min="9984" max="9984" width="37.453125" style="8" customWidth="1"/>
    <col min="9985" max="9989" width="14.26953125" style="8" customWidth="1"/>
    <col min="9990" max="9991" width="8.81640625" style="8"/>
    <col min="9992" max="9992" width="10.54296875" style="8" customWidth="1"/>
    <col min="9993" max="10239" width="8.81640625" style="8"/>
    <col min="10240" max="10240" width="37.453125" style="8" customWidth="1"/>
    <col min="10241" max="10245" width="14.26953125" style="8" customWidth="1"/>
    <col min="10246" max="10247" width="8.81640625" style="8"/>
    <col min="10248" max="10248" width="10.54296875" style="8" customWidth="1"/>
    <col min="10249" max="10495" width="8.81640625" style="8"/>
    <col min="10496" max="10496" width="37.453125" style="8" customWidth="1"/>
    <col min="10497" max="10501" width="14.26953125" style="8" customWidth="1"/>
    <col min="10502" max="10503" width="8.81640625" style="8"/>
    <col min="10504" max="10504" width="10.54296875" style="8" customWidth="1"/>
    <col min="10505" max="10751" width="8.81640625" style="8"/>
    <col min="10752" max="10752" width="37.453125" style="8" customWidth="1"/>
    <col min="10753" max="10757" width="14.26953125" style="8" customWidth="1"/>
    <col min="10758" max="10759" width="8.81640625" style="8"/>
    <col min="10760" max="10760" width="10.54296875" style="8" customWidth="1"/>
    <col min="10761" max="11007" width="8.81640625" style="8"/>
    <col min="11008" max="11008" width="37.453125" style="8" customWidth="1"/>
    <col min="11009" max="11013" width="14.26953125" style="8" customWidth="1"/>
    <col min="11014" max="11015" width="8.81640625" style="8"/>
    <col min="11016" max="11016" width="10.54296875" style="8" customWidth="1"/>
    <col min="11017" max="11263" width="8.81640625" style="8"/>
    <col min="11264" max="11264" width="37.453125" style="8" customWidth="1"/>
    <col min="11265" max="11269" width="14.26953125" style="8" customWidth="1"/>
    <col min="11270" max="11271" width="8.81640625" style="8"/>
    <col min="11272" max="11272" width="10.54296875" style="8" customWidth="1"/>
    <col min="11273" max="11519" width="8.81640625" style="8"/>
    <col min="11520" max="11520" width="37.453125" style="8" customWidth="1"/>
    <col min="11521" max="11525" width="14.26953125" style="8" customWidth="1"/>
    <col min="11526" max="11527" width="8.81640625" style="8"/>
    <col min="11528" max="11528" width="10.54296875" style="8" customWidth="1"/>
    <col min="11529" max="11775" width="8.81640625" style="8"/>
    <col min="11776" max="11776" width="37.453125" style="8" customWidth="1"/>
    <col min="11777" max="11781" width="14.26953125" style="8" customWidth="1"/>
    <col min="11782" max="11783" width="8.81640625" style="8"/>
    <col min="11784" max="11784" width="10.54296875" style="8" customWidth="1"/>
    <col min="11785" max="12031" width="8.81640625" style="8"/>
    <col min="12032" max="12032" width="37.453125" style="8" customWidth="1"/>
    <col min="12033" max="12037" width="14.26953125" style="8" customWidth="1"/>
    <col min="12038" max="12039" width="8.81640625" style="8"/>
    <col min="12040" max="12040" width="10.54296875" style="8" customWidth="1"/>
    <col min="12041" max="12287" width="8.81640625" style="8"/>
    <col min="12288" max="12288" width="37.453125" style="8" customWidth="1"/>
    <col min="12289" max="12293" width="14.26953125" style="8" customWidth="1"/>
    <col min="12294" max="12295" width="8.81640625" style="8"/>
    <col min="12296" max="12296" width="10.54296875" style="8" customWidth="1"/>
    <col min="12297" max="12543" width="8.81640625" style="8"/>
    <col min="12544" max="12544" width="37.453125" style="8" customWidth="1"/>
    <col min="12545" max="12549" width="14.26953125" style="8" customWidth="1"/>
    <col min="12550" max="12551" width="8.81640625" style="8"/>
    <col min="12552" max="12552" width="10.54296875" style="8" customWidth="1"/>
    <col min="12553" max="12799" width="8.81640625" style="8"/>
    <col min="12800" max="12800" width="37.453125" style="8" customWidth="1"/>
    <col min="12801" max="12805" width="14.26953125" style="8" customWidth="1"/>
    <col min="12806" max="12807" width="8.81640625" style="8"/>
    <col min="12808" max="12808" width="10.54296875" style="8" customWidth="1"/>
    <col min="12809" max="13055" width="8.81640625" style="8"/>
    <col min="13056" max="13056" width="37.453125" style="8" customWidth="1"/>
    <col min="13057" max="13061" width="14.26953125" style="8" customWidth="1"/>
    <col min="13062" max="13063" width="8.81640625" style="8"/>
    <col min="13064" max="13064" width="10.54296875" style="8" customWidth="1"/>
    <col min="13065" max="13311" width="8.81640625" style="8"/>
    <col min="13312" max="13312" width="37.453125" style="8" customWidth="1"/>
    <col min="13313" max="13317" width="14.26953125" style="8" customWidth="1"/>
    <col min="13318" max="13319" width="8.81640625" style="8"/>
    <col min="13320" max="13320" width="10.54296875" style="8" customWidth="1"/>
    <col min="13321" max="13567" width="8.81640625" style="8"/>
    <col min="13568" max="13568" width="37.453125" style="8" customWidth="1"/>
    <col min="13569" max="13573" width="14.26953125" style="8" customWidth="1"/>
    <col min="13574" max="13575" width="8.81640625" style="8"/>
    <col min="13576" max="13576" width="10.54296875" style="8" customWidth="1"/>
    <col min="13577" max="13823" width="8.81640625" style="8"/>
    <col min="13824" max="13824" width="37.453125" style="8" customWidth="1"/>
    <col min="13825" max="13829" width="14.26953125" style="8" customWidth="1"/>
    <col min="13830" max="13831" width="8.81640625" style="8"/>
    <col min="13832" max="13832" width="10.54296875" style="8" customWidth="1"/>
    <col min="13833" max="14079" width="8.81640625" style="8"/>
    <col min="14080" max="14080" width="37.453125" style="8" customWidth="1"/>
    <col min="14081" max="14085" width="14.26953125" style="8" customWidth="1"/>
    <col min="14086" max="14087" width="8.81640625" style="8"/>
    <col min="14088" max="14088" width="10.54296875" style="8" customWidth="1"/>
    <col min="14089" max="14335" width="8.81640625" style="8"/>
    <col min="14336" max="14336" width="37.453125" style="8" customWidth="1"/>
    <col min="14337" max="14341" width="14.26953125" style="8" customWidth="1"/>
    <col min="14342" max="14343" width="8.81640625" style="8"/>
    <col min="14344" max="14344" width="10.54296875" style="8" customWidth="1"/>
    <col min="14345" max="14591" width="8.81640625" style="8"/>
    <col min="14592" max="14592" width="37.453125" style="8" customWidth="1"/>
    <col min="14593" max="14597" width="14.26953125" style="8" customWidth="1"/>
    <col min="14598" max="14599" width="8.81640625" style="8"/>
    <col min="14600" max="14600" width="10.54296875" style="8" customWidth="1"/>
    <col min="14601" max="14847" width="8.81640625" style="8"/>
    <col min="14848" max="14848" width="37.453125" style="8" customWidth="1"/>
    <col min="14849" max="14853" width="14.26953125" style="8" customWidth="1"/>
    <col min="14854" max="14855" width="8.81640625" style="8"/>
    <col min="14856" max="14856" width="10.54296875" style="8" customWidth="1"/>
    <col min="14857" max="15103" width="8.81640625" style="8"/>
    <col min="15104" max="15104" width="37.453125" style="8" customWidth="1"/>
    <col min="15105" max="15109" width="14.26953125" style="8" customWidth="1"/>
    <col min="15110" max="15111" width="8.81640625" style="8"/>
    <col min="15112" max="15112" width="10.54296875" style="8" customWidth="1"/>
    <col min="15113" max="15359" width="8.81640625" style="8"/>
    <col min="15360" max="15360" width="37.453125" style="8" customWidth="1"/>
    <col min="15361" max="15365" width="14.26953125" style="8" customWidth="1"/>
    <col min="15366" max="15367" width="8.81640625" style="8"/>
    <col min="15368" max="15368" width="10.54296875" style="8" customWidth="1"/>
    <col min="15369" max="15615" width="8.81640625" style="8"/>
    <col min="15616" max="15616" width="37.453125" style="8" customWidth="1"/>
    <col min="15617" max="15621" width="14.26953125" style="8" customWidth="1"/>
    <col min="15622" max="15623" width="8.81640625" style="8"/>
    <col min="15624" max="15624" width="10.54296875" style="8" customWidth="1"/>
    <col min="15625" max="15871" width="8.81640625" style="8"/>
    <col min="15872" max="15872" width="37.453125" style="8" customWidth="1"/>
    <col min="15873" max="15877" width="14.26953125" style="8" customWidth="1"/>
    <col min="15878" max="15879" width="8.81640625" style="8"/>
    <col min="15880" max="15880" width="10.54296875" style="8" customWidth="1"/>
    <col min="15881" max="16127" width="8.81640625" style="8"/>
    <col min="16128" max="16128" width="37.453125" style="8" customWidth="1"/>
    <col min="16129" max="16133" width="14.26953125" style="8" customWidth="1"/>
    <col min="16134" max="16135" width="8.81640625" style="8"/>
    <col min="16136" max="16136" width="10.54296875" style="8" customWidth="1"/>
    <col min="16137" max="16384" width="8.81640625" style="8"/>
  </cols>
  <sheetData>
    <row r="1" spans="1:9" ht="46.5" customHeight="1" x14ac:dyDescent="0.35"/>
    <row r="2" spans="1:9" x14ac:dyDescent="0.35">
      <c r="A2" s="92" t="s">
        <v>89</v>
      </c>
      <c r="B2" s="92"/>
      <c r="C2" s="92"/>
      <c r="D2" s="92"/>
      <c r="E2" s="92"/>
    </row>
    <row r="3" spans="1:9" ht="15" customHeight="1" x14ac:dyDescent="0.35">
      <c r="A3" s="96" t="s">
        <v>63</v>
      </c>
      <c r="B3" s="97"/>
      <c r="C3" s="97"/>
      <c r="D3" s="97"/>
      <c r="E3" s="61"/>
    </row>
    <row r="4" spans="1:9" x14ac:dyDescent="0.35">
      <c r="A4" s="62" t="s">
        <v>64</v>
      </c>
      <c r="B4" s="62"/>
      <c r="C4" s="62"/>
      <c r="D4" s="62"/>
      <c r="E4" s="61"/>
    </row>
    <row r="5" spans="1:9" ht="15" thickBot="1" x14ac:dyDescent="0.4">
      <c r="A5" s="72" t="s">
        <v>66</v>
      </c>
      <c r="B5" s="73"/>
      <c r="C5" s="73"/>
      <c r="D5" s="78"/>
    </row>
    <row r="6" spans="1:9" ht="15.5" thickTop="1" thickBot="1" x14ac:dyDescent="0.4">
      <c r="A6" s="77" t="s">
        <v>68</v>
      </c>
      <c r="B6" s="84">
        <v>1000</v>
      </c>
      <c r="C6" s="76"/>
      <c r="D6" s="79"/>
    </row>
    <row r="7" spans="1:9" ht="15.5" thickTop="1" thickBot="1" x14ac:dyDescent="0.4">
      <c r="A7" s="77" t="s">
        <v>71</v>
      </c>
      <c r="B7" s="85">
        <v>0.05</v>
      </c>
      <c r="C7" s="76"/>
      <c r="D7" s="79"/>
    </row>
    <row r="8" spans="1:9" ht="15" customHeight="1" thickTop="1" thickBot="1" x14ac:dyDescent="0.4">
      <c r="A8" s="74" t="s">
        <v>69</v>
      </c>
      <c r="B8" s="82">
        <f>B6-(B6*B7)</f>
        <v>950</v>
      </c>
      <c r="C8" s="75"/>
      <c r="D8" s="79"/>
    </row>
    <row r="9" spans="1:9" ht="15" customHeight="1" thickTop="1" thickBot="1" x14ac:dyDescent="0.4">
      <c r="A9" s="77" t="s">
        <v>70</v>
      </c>
      <c r="B9" s="86">
        <v>5</v>
      </c>
      <c r="C9" s="76"/>
      <c r="D9" s="79"/>
      <c r="F9" s="19"/>
      <c r="G9" s="19"/>
      <c r="H9" s="19"/>
      <c r="I9" s="19"/>
    </row>
    <row r="10" spans="1:9" ht="15.5" thickTop="1" thickBot="1" x14ac:dyDescent="0.4">
      <c r="A10" s="77" t="s">
        <v>73</v>
      </c>
      <c r="B10" s="84">
        <v>6.25</v>
      </c>
      <c r="C10" s="75"/>
      <c r="D10" s="79"/>
      <c r="F10" s="19"/>
      <c r="G10" s="19"/>
      <c r="H10" s="19"/>
      <c r="I10" s="19"/>
    </row>
    <row r="11" spans="1:9" ht="15" customHeight="1" thickTop="1" x14ac:dyDescent="0.35">
      <c r="A11" s="74" t="s">
        <v>72</v>
      </c>
      <c r="B11" s="83">
        <v>0.25</v>
      </c>
      <c r="C11" s="75"/>
      <c r="D11" s="79"/>
      <c r="F11" s="19"/>
      <c r="G11" s="19"/>
      <c r="H11" s="19"/>
      <c r="I11" s="19"/>
    </row>
    <row r="12" spans="1:9" ht="15" customHeight="1" x14ac:dyDescent="0.35">
      <c r="A12" s="74" t="s">
        <v>75</v>
      </c>
      <c r="B12" s="80">
        <f>B10-(B10*B11)</f>
        <v>4.6875</v>
      </c>
      <c r="C12" s="75"/>
      <c r="D12" s="79"/>
      <c r="F12" s="19"/>
      <c r="G12" s="19"/>
      <c r="H12" s="19"/>
      <c r="I12" s="19"/>
    </row>
    <row r="13" spans="1:9" ht="15" customHeight="1" x14ac:dyDescent="0.35">
      <c r="A13" s="81" t="s">
        <v>74</v>
      </c>
      <c r="B13" s="87">
        <f>B8*B12</f>
        <v>4453.125</v>
      </c>
      <c r="C13" s="75"/>
      <c r="D13" s="79"/>
      <c r="F13" s="19"/>
      <c r="G13" s="19"/>
      <c r="H13" s="19"/>
      <c r="I13" s="19"/>
    </row>
    <row r="14" spans="1:9" ht="15" customHeight="1" x14ac:dyDescent="0.35">
      <c r="A14" s="93" t="s">
        <v>8</v>
      </c>
      <c r="B14" s="93"/>
      <c r="C14" s="93"/>
      <c r="D14" s="93"/>
      <c r="E14" s="93"/>
    </row>
    <row r="15" spans="1:9" ht="15" customHeight="1" x14ac:dyDescent="0.35">
      <c r="A15" s="9" t="s">
        <v>9</v>
      </c>
      <c r="B15" s="94" t="s">
        <v>65</v>
      </c>
      <c r="C15" s="94"/>
      <c r="D15" s="94"/>
      <c r="E15" s="94"/>
      <c r="F15" s="19"/>
      <c r="G15" s="19"/>
      <c r="H15" s="19"/>
      <c r="I15" s="19"/>
    </row>
    <row r="16" spans="1:9" ht="15" customHeight="1" x14ac:dyDescent="0.35">
      <c r="A16" s="9" t="s">
        <v>10</v>
      </c>
      <c r="B16" s="94">
        <v>2011</v>
      </c>
      <c r="C16" s="94"/>
      <c r="D16" s="94"/>
      <c r="E16" s="94"/>
      <c r="F16" s="19"/>
      <c r="G16" s="19"/>
      <c r="H16" s="19"/>
      <c r="I16" s="19"/>
    </row>
    <row r="17" spans="1:9" ht="15" customHeight="1" x14ac:dyDescent="0.35">
      <c r="A17" s="7"/>
      <c r="B17" s="10" t="s">
        <v>11</v>
      </c>
      <c r="C17" s="10" t="s">
        <v>12</v>
      </c>
      <c r="D17" s="10" t="s">
        <v>12</v>
      </c>
      <c r="E17" s="6" t="s">
        <v>62</v>
      </c>
      <c r="F17" s="19"/>
      <c r="G17" s="19"/>
      <c r="H17" s="19"/>
      <c r="I17" s="19"/>
    </row>
    <row r="18" spans="1:9" ht="15" customHeight="1" x14ac:dyDescent="0.35">
      <c r="A18" s="11"/>
      <c r="B18" s="11" t="s">
        <v>13</v>
      </c>
      <c r="C18" s="12" t="s">
        <v>14</v>
      </c>
      <c r="D18" s="12" t="s">
        <v>15</v>
      </c>
      <c r="E18" s="6"/>
      <c r="F18" s="19"/>
      <c r="G18" s="19"/>
      <c r="H18" s="19"/>
      <c r="I18" s="19"/>
    </row>
    <row r="19" spans="1:9" ht="15" customHeight="1" x14ac:dyDescent="0.35">
      <c r="A19" s="11" t="s">
        <v>16</v>
      </c>
      <c r="B19" s="13"/>
      <c r="C19" s="14">
        <f>B6</f>
        <v>1000</v>
      </c>
      <c r="D19" s="15"/>
      <c r="E19" s="16"/>
      <c r="F19" s="19"/>
      <c r="G19" s="19"/>
      <c r="H19" s="19"/>
      <c r="I19" s="19"/>
    </row>
    <row r="20" spans="1:9" s="19" customFormat="1" ht="15" customHeight="1" x14ac:dyDescent="0.25">
      <c r="A20" s="17" t="s">
        <v>17</v>
      </c>
      <c r="B20" s="18"/>
      <c r="C20" s="18"/>
      <c r="E20" s="18"/>
    </row>
    <row r="21" spans="1:9" s="19" customFormat="1" ht="15" customHeight="1" x14ac:dyDescent="0.25">
      <c r="A21" s="20" t="s">
        <v>18</v>
      </c>
      <c r="B21" s="63">
        <f>B8*B12*B9</f>
        <v>22265.625</v>
      </c>
      <c r="C21" s="64">
        <f>B21/$C$19</f>
        <v>22.265625</v>
      </c>
      <c r="D21" s="64">
        <f>B21/$B$13</f>
        <v>5</v>
      </c>
      <c r="E21" s="68">
        <f>B21/$B$25</f>
        <v>1</v>
      </c>
      <c r="F21" s="60"/>
      <c r="G21" s="60"/>
      <c r="H21" s="60"/>
      <c r="I21" s="60"/>
    </row>
    <row r="22" spans="1:9" ht="15" customHeight="1" x14ac:dyDescent="0.35">
      <c r="A22" s="20" t="s">
        <v>19</v>
      </c>
      <c r="B22" s="21">
        <v>0</v>
      </c>
      <c r="C22" s="64">
        <f>B22/$C$19</f>
        <v>0</v>
      </c>
      <c r="D22" s="64">
        <f>B22/$B$13</f>
        <v>0</v>
      </c>
      <c r="E22" s="68">
        <f>B22/$B$21</f>
        <v>0</v>
      </c>
      <c r="F22" s="19"/>
      <c r="G22" s="19"/>
      <c r="H22" s="19"/>
      <c r="I22" s="19"/>
    </row>
    <row r="23" spans="1:9" s="19" customFormat="1" ht="15" customHeight="1" x14ac:dyDescent="0.25">
      <c r="A23" s="20" t="s">
        <v>20</v>
      </c>
      <c r="B23" s="21">
        <v>0</v>
      </c>
      <c r="C23" s="64">
        <f>B23/$C$19</f>
        <v>0</v>
      </c>
      <c r="D23" s="64">
        <f>B23/$B$13</f>
        <v>0</v>
      </c>
      <c r="E23" s="68">
        <f>B23/$B$21</f>
        <v>0</v>
      </c>
    </row>
    <row r="24" spans="1:9" s="19" customFormat="1" ht="15" customHeight="1" x14ac:dyDescent="0.25">
      <c r="A24" s="20"/>
      <c r="B24" s="18"/>
      <c r="C24" s="18"/>
      <c r="D24" s="18"/>
      <c r="E24" s="69"/>
    </row>
    <row r="25" spans="1:9" s="19" customFormat="1" ht="15" customHeight="1" x14ac:dyDescent="0.3">
      <c r="A25" s="23" t="s">
        <v>21</v>
      </c>
      <c r="B25" s="24">
        <f>SUM(B20:B24)</f>
        <v>22265.625</v>
      </c>
      <c r="C25" s="25">
        <f>SUM(C20:C24)</f>
        <v>22.265625</v>
      </c>
      <c r="D25" s="25">
        <f>SUM(D21:D24)</f>
        <v>5</v>
      </c>
      <c r="E25" s="68">
        <f>B25/$B$21</f>
        <v>1</v>
      </c>
    </row>
    <row r="26" spans="1:9" s="19" customFormat="1" ht="15" customHeight="1" x14ac:dyDescent="0.25">
      <c r="A26" s="26"/>
      <c r="B26" s="27"/>
      <c r="C26" s="28"/>
      <c r="D26" s="28"/>
      <c r="E26" s="69"/>
    </row>
    <row r="27" spans="1:9" s="19" customFormat="1" ht="15" customHeight="1" x14ac:dyDescent="0.3">
      <c r="A27" s="6" t="s">
        <v>22</v>
      </c>
      <c r="B27" s="29"/>
      <c r="C27" s="30"/>
      <c r="D27" s="30"/>
      <c r="E27" s="69"/>
    </row>
    <row r="28" spans="1:9" s="19" customFormat="1" ht="15" customHeight="1" x14ac:dyDescent="0.25">
      <c r="A28" s="17" t="s">
        <v>23</v>
      </c>
      <c r="B28" s="29"/>
      <c r="C28" s="30"/>
      <c r="D28" s="30"/>
      <c r="E28" s="69"/>
    </row>
    <row r="29" spans="1:9" s="60" customFormat="1" ht="15" customHeight="1" x14ac:dyDescent="0.25">
      <c r="A29" s="58" t="s">
        <v>24</v>
      </c>
      <c r="B29" s="59">
        <v>1500</v>
      </c>
      <c r="C29" s="65">
        <f>B29/$C$19</f>
        <v>1.5</v>
      </c>
      <c r="D29" s="64">
        <f t="shared" ref="D29:D45" si="0">B29/$B$13</f>
        <v>0.33684210526315789</v>
      </c>
      <c r="E29" s="68">
        <f t="shared" ref="E29:E46" si="1">B29/$B$21</f>
        <v>6.7368421052631577E-2</v>
      </c>
      <c r="F29" s="19"/>
      <c r="G29" s="19"/>
      <c r="H29" s="19"/>
      <c r="I29" s="19"/>
    </row>
    <row r="30" spans="1:9" s="19" customFormat="1" ht="15" customHeight="1" x14ac:dyDescent="0.25">
      <c r="A30" s="20" t="s">
        <v>25</v>
      </c>
      <c r="B30" s="31">
        <v>250</v>
      </c>
      <c r="C30" s="65">
        <f t="shared" ref="C30:C45" si="2">B30/$C$19</f>
        <v>0.25</v>
      </c>
      <c r="D30" s="64">
        <f t="shared" si="0"/>
        <v>5.6140350877192984E-2</v>
      </c>
      <c r="E30" s="68">
        <f t="shared" si="1"/>
        <v>1.1228070175438596E-2</v>
      </c>
    </row>
    <row r="31" spans="1:9" s="19" customFormat="1" ht="15" customHeight="1" x14ac:dyDescent="0.25">
      <c r="A31" s="20" t="s">
        <v>26</v>
      </c>
      <c r="B31" s="31">
        <v>0</v>
      </c>
      <c r="C31" s="65">
        <f t="shared" si="2"/>
        <v>0</v>
      </c>
      <c r="D31" s="64">
        <f t="shared" si="0"/>
        <v>0</v>
      </c>
      <c r="E31" s="68">
        <f t="shared" si="1"/>
        <v>0</v>
      </c>
    </row>
    <row r="32" spans="1:9" s="19" customFormat="1" ht="15" customHeight="1" x14ac:dyDescent="0.25">
      <c r="A32" s="20" t="s">
        <v>27</v>
      </c>
      <c r="B32" s="31">
        <v>0</v>
      </c>
      <c r="C32" s="65">
        <f t="shared" si="2"/>
        <v>0</v>
      </c>
      <c r="D32" s="64">
        <f t="shared" si="0"/>
        <v>0</v>
      </c>
      <c r="E32" s="68">
        <f t="shared" si="1"/>
        <v>0</v>
      </c>
    </row>
    <row r="33" spans="1:9" s="19" customFormat="1" ht="15" customHeight="1" x14ac:dyDescent="0.25">
      <c r="A33" s="20" t="s">
        <v>28</v>
      </c>
      <c r="B33" s="31">
        <v>5900</v>
      </c>
      <c r="C33" s="65">
        <f t="shared" si="2"/>
        <v>5.9</v>
      </c>
      <c r="D33" s="64">
        <f t="shared" si="0"/>
        <v>1.3249122807017544</v>
      </c>
      <c r="E33" s="68">
        <f t="shared" si="1"/>
        <v>0.26498245614035087</v>
      </c>
    </row>
    <row r="34" spans="1:9" s="19" customFormat="1" ht="15" customHeight="1" x14ac:dyDescent="0.25">
      <c r="A34" s="20" t="s">
        <v>29</v>
      </c>
      <c r="B34" s="31">
        <v>0</v>
      </c>
      <c r="C34" s="65">
        <f t="shared" si="2"/>
        <v>0</v>
      </c>
      <c r="D34" s="64">
        <f t="shared" si="0"/>
        <v>0</v>
      </c>
      <c r="E34" s="68">
        <f t="shared" si="1"/>
        <v>0</v>
      </c>
    </row>
    <row r="35" spans="1:9" s="19" customFormat="1" ht="15" customHeight="1" x14ac:dyDescent="0.25">
      <c r="A35" s="20" t="s">
        <v>30</v>
      </c>
      <c r="B35" s="31">
        <v>0</v>
      </c>
      <c r="C35" s="65">
        <f t="shared" si="2"/>
        <v>0</v>
      </c>
      <c r="D35" s="64">
        <f t="shared" si="0"/>
        <v>0</v>
      </c>
      <c r="E35" s="68">
        <f t="shared" si="1"/>
        <v>0</v>
      </c>
    </row>
    <row r="36" spans="1:9" s="19" customFormat="1" ht="15" customHeight="1" x14ac:dyDescent="0.25">
      <c r="A36" s="20" t="s">
        <v>31</v>
      </c>
      <c r="B36" s="31">
        <v>0</v>
      </c>
      <c r="C36" s="65">
        <f t="shared" si="2"/>
        <v>0</v>
      </c>
      <c r="D36" s="64">
        <f t="shared" si="0"/>
        <v>0</v>
      </c>
      <c r="E36" s="68">
        <f t="shared" si="1"/>
        <v>0</v>
      </c>
    </row>
    <row r="37" spans="1:9" s="19" customFormat="1" ht="15" customHeight="1" x14ac:dyDescent="0.25">
      <c r="A37" s="20" t="s">
        <v>32</v>
      </c>
      <c r="B37" s="31">
        <v>1100</v>
      </c>
      <c r="C37" s="65">
        <f t="shared" si="2"/>
        <v>1.1000000000000001</v>
      </c>
      <c r="D37" s="64">
        <f t="shared" si="0"/>
        <v>0.24701754385964914</v>
      </c>
      <c r="E37" s="68">
        <f t="shared" si="1"/>
        <v>4.9403508771929824E-2</v>
      </c>
    </row>
    <row r="38" spans="1:9" s="19" customFormat="1" ht="15" customHeight="1" x14ac:dyDescent="0.25">
      <c r="A38" s="20" t="s">
        <v>33</v>
      </c>
      <c r="B38" s="31">
        <v>200</v>
      </c>
      <c r="C38" s="65">
        <f t="shared" si="2"/>
        <v>0.2</v>
      </c>
      <c r="D38" s="64">
        <f t="shared" si="0"/>
        <v>4.4912280701754383E-2</v>
      </c>
      <c r="E38" s="68">
        <f t="shared" si="1"/>
        <v>8.9824561403508765E-3</v>
      </c>
    </row>
    <row r="39" spans="1:9" s="19" customFormat="1" ht="15" customHeight="1" x14ac:dyDescent="0.25">
      <c r="A39" s="20" t="s">
        <v>34</v>
      </c>
      <c r="B39" s="31">
        <v>3500</v>
      </c>
      <c r="C39" s="65">
        <f t="shared" si="2"/>
        <v>3.5</v>
      </c>
      <c r="D39" s="64">
        <f t="shared" si="0"/>
        <v>0.78596491228070176</v>
      </c>
      <c r="E39" s="68">
        <f t="shared" si="1"/>
        <v>0.15719298245614036</v>
      </c>
    </row>
    <row r="40" spans="1:9" s="19" customFormat="1" ht="15" customHeight="1" x14ac:dyDescent="0.25">
      <c r="A40" s="20" t="s">
        <v>35</v>
      </c>
      <c r="B40" s="31">
        <v>0</v>
      </c>
      <c r="C40" s="65">
        <f t="shared" si="2"/>
        <v>0</v>
      </c>
      <c r="D40" s="64">
        <f t="shared" si="0"/>
        <v>0</v>
      </c>
      <c r="E40" s="68">
        <f t="shared" si="1"/>
        <v>0</v>
      </c>
    </row>
    <row r="41" spans="1:9" s="19" customFormat="1" ht="15" customHeight="1" x14ac:dyDescent="0.25">
      <c r="A41" s="20" t="s">
        <v>36</v>
      </c>
      <c r="B41" s="31">
        <v>0</v>
      </c>
      <c r="C41" s="65">
        <f t="shared" si="2"/>
        <v>0</v>
      </c>
      <c r="D41" s="64">
        <f t="shared" si="0"/>
        <v>0</v>
      </c>
      <c r="E41" s="68">
        <f t="shared" si="1"/>
        <v>0</v>
      </c>
    </row>
    <row r="42" spans="1:9" s="19" customFormat="1" ht="15" customHeight="1" x14ac:dyDescent="0.25">
      <c r="A42" s="20" t="s">
        <v>37</v>
      </c>
      <c r="B42" s="31">
        <v>250</v>
      </c>
      <c r="C42" s="65">
        <f t="shared" si="2"/>
        <v>0.25</v>
      </c>
      <c r="D42" s="64">
        <f t="shared" si="0"/>
        <v>5.6140350877192984E-2</v>
      </c>
      <c r="E42" s="68">
        <f t="shared" si="1"/>
        <v>1.1228070175438596E-2</v>
      </c>
      <c r="F42" s="34"/>
      <c r="G42" s="34"/>
      <c r="H42" s="34"/>
      <c r="I42" s="34"/>
    </row>
    <row r="43" spans="1:9" s="19" customFormat="1" ht="15" customHeight="1" x14ac:dyDescent="0.25">
      <c r="A43" s="20" t="s">
        <v>38</v>
      </c>
      <c r="B43" s="31">
        <v>0</v>
      </c>
      <c r="C43" s="65">
        <f t="shared" si="2"/>
        <v>0</v>
      </c>
      <c r="D43" s="64">
        <f t="shared" si="0"/>
        <v>0</v>
      </c>
      <c r="E43" s="68">
        <f t="shared" si="1"/>
        <v>0</v>
      </c>
    </row>
    <row r="44" spans="1:9" s="19" customFormat="1" ht="15" customHeight="1" x14ac:dyDescent="0.25">
      <c r="A44" s="20" t="s">
        <v>20</v>
      </c>
      <c r="B44" s="31">
        <v>0</v>
      </c>
      <c r="C44" s="65">
        <f t="shared" si="2"/>
        <v>0</v>
      </c>
      <c r="D44" s="64">
        <f t="shared" si="0"/>
        <v>0</v>
      </c>
      <c r="E44" s="68">
        <f t="shared" si="1"/>
        <v>0</v>
      </c>
      <c r="F44" s="35"/>
      <c r="G44" s="35"/>
      <c r="H44" s="35"/>
      <c r="I44" s="35"/>
    </row>
    <row r="45" spans="1:9" s="19" customFormat="1" ht="15" customHeight="1" x14ac:dyDescent="0.3">
      <c r="A45" s="20" t="s">
        <v>20</v>
      </c>
      <c r="B45" s="31">
        <v>0</v>
      </c>
      <c r="C45" s="65">
        <f t="shared" si="2"/>
        <v>0</v>
      </c>
      <c r="D45" s="64">
        <f t="shared" si="0"/>
        <v>0</v>
      </c>
      <c r="E45" s="68">
        <f t="shared" si="1"/>
        <v>0</v>
      </c>
      <c r="F45" s="36"/>
      <c r="G45" s="36"/>
      <c r="H45" s="36"/>
      <c r="I45" s="36"/>
    </row>
    <row r="46" spans="1:9" s="19" customFormat="1" ht="15" customHeight="1" x14ac:dyDescent="0.25">
      <c r="A46" s="17" t="s">
        <v>39</v>
      </c>
      <c r="B46" s="32">
        <f>SUM(B29:B45)</f>
        <v>12700</v>
      </c>
      <c r="C46" s="66">
        <f>SUM(C29:C45)</f>
        <v>12.7</v>
      </c>
      <c r="D46" s="66">
        <f>SUM(D29:D45)</f>
        <v>2.8519298245614042</v>
      </c>
      <c r="E46" s="68">
        <f t="shared" si="1"/>
        <v>0.57038596491228066</v>
      </c>
      <c r="F46" s="35"/>
      <c r="G46" s="35"/>
      <c r="H46" s="35"/>
      <c r="I46" s="35"/>
    </row>
    <row r="47" spans="1:9" s="19" customFormat="1" ht="15" customHeight="1" x14ac:dyDescent="0.3">
      <c r="A47" s="20"/>
      <c r="B47" s="29"/>
      <c r="C47" s="30"/>
      <c r="D47" s="30"/>
      <c r="E47" s="69"/>
      <c r="F47" s="36"/>
      <c r="G47" s="36"/>
      <c r="H47" s="36"/>
      <c r="I47" s="36"/>
    </row>
    <row r="48" spans="1:9" s="19" customFormat="1" ht="15" customHeight="1" x14ac:dyDescent="0.25">
      <c r="A48" s="17" t="s">
        <v>40</v>
      </c>
      <c r="B48" s="29"/>
      <c r="C48" s="30"/>
      <c r="D48" s="30"/>
      <c r="E48" s="69"/>
      <c r="F48" s="35"/>
      <c r="G48" s="35"/>
      <c r="H48" s="35"/>
      <c r="I48" s="35"/>
    </row>
    <row r="49" spans="1:9" s="19" customFormat="1" ht="12.5" x14ac:dyDescent="0.25">
      <c r="A49" s="20" t="s">
        <v>41</v>
      </c>
      <c r="B49" s="31">
        <v>1500</v>
      </c>
      <c r="C49" s="65">
        <f>B49/$C$19</f>
        <v>1.5</v>
      </c>
      <c r="D49" s="64">
        <f t="shared" ref="D49:D56" si="3">B49/$B$13</f>
        <v>0.33684210526315789</v>
      </c>
      <c r="E49" s="68">
        <f t="shared" ref="E49:E57" si="4">B49/$B$21</f>
        <v>6.7368421052631577E-2</v>
      </c>
      <c r="F49" s="35"/>
      <c r="G49" s="35"/>
      <c r="H49" s="35"/>
      <c r="I49" s="35"/>
    </row>
    <row r="50" spans="1:9" s="34" customFormat="1" ht="12.5" x14ac:dyDescent="0.25">
      <c r="A50" s="20" t="s">
        <v>42</v>
      </c>
      <c r="B50" s="31">
        <v>450</v>
      </c>
      <c r="C50" s="65">
        <f t="shared" ref="C50:C56" si="5">B50/$C$19</f>
        <v>0.45</v>
      </c>
      <c r="D50" s="64">
        <f t="shared" si="3"/>
        <v>0.10105263157894737</v>
      </c>
      <c r="E50" s="68">
        <f t="shared" si="4"/>
        <v>2.0210526315789474E-2</v>
      </c>
      <c r="F50" s="35"/>
      <c r="G50" s="35"/>
      <c r="H50" s="35"/>
      <c r="I50" s="35"/>
    </row>
    <row r="51" spans="1:9" s="19" customFormat="1" ht="15" customHeight="1" x14ac:dyDescent="0.25">
      <c r="A51" s="20" t="s">
        <v>43</v>
      </c>
      <c r="B51" s="31">
        <v>0</v>
      </c>
      <c r="C51" s="65">
        <f t="shared" si="5"/>
        <v>0</v>
      </c>
      <c r="D51" s="64">
        <f t="shared" si="3"/>
        <v>0</v>
      </c>
      <c r="E51" s="68">
        <f t="shared" si="4"/>
        <v>0</v>
      </c>
      <c r="F51" s="35"/>
      <c r="G51" s="35"/>
      <c r="H51" s="35"/>
      <c r="I51" s="35"/>
    </row>
    <row r="52" spans="1:9" s="35" customFormat="1" ht="15" customHeight="1" x14ac:dyDescent="0.3">
      <c r="A52" s="20" t="s">
        <v>44</v>
      </c>
      <c r="B52" s="31">
        <v>0</v>
      </c>
      <c r="C52" s="65">
        <f t="shared" si="5"/>
        <v>0</v>
      </c>
      <c r="D52" s="64">
        <f t="shared" si="3"/>
        <v>0</v>
      </c>
      <c r="E52" s="68">
        <f t="shared" si="4"/>
        <v>0</v>
      </c>
      <c r="F52" s="42"/>
      <c r="G52" s="42"/>
      <c r="H52" s="42"/>
      <c r="I52" s="42"/>
    </row>
    <row r="53" spans="1:9" s="36" customFormat="1" ht="15" customHeight="1" x14ac:dyDescent="0.35">
      <c r="A53" s="20" t="s">
        <v>45</v>
      </c>
      <c r="B53" s="31">
        <v>0</v>
      </c>
      <c r="C53" s="65">
        <f t="shared" si="5"/>
        <v>0</v>
      </c>
      <c r="D53" s="64">
        <f t="shared" si="3"/>
        <v>0</v>
      </c>
      <c r="E53" s="68">
        <f t="shared" si="4"/>
        <v>0</v>
      </c>
      <c r="F53" s="8"/>
      <c r="G53" s="8"/>
      <c r="H53" s="8"/>
      <c r="I53" s="8"/>
    </row>
    <row r="54" spans="1:9" s="35" customFormat="1" ht="15" customHeight="1" x14ac:dyDescent="0.35">
      <c r="A54" s="20" t="s">
        <v>46</v>
      </c>
      <c r="B54" s="31">
        <v>250</v>
      </c>
      <c r="C54" s="65">
        <f t="shared" si="5"/>
        <v>0.25</v>
      </c>
      <c r="D54" s="64">
        <f t="shared" si="3"/>
        <v>5.6140350877192984E-2</v>
      </c>
      <c r="E54" s="68">
        <f t="shared" si="4"/>
        <v>1.1228070175438596E-2</v>
      </c>
      <c r="F54" s="8"/>
      <c r="G54" s="8"/>
      <c r="H54" s="8"/>
      <c r="I54" s="8"/>
    </row>
    <row r="55" spans="1:9" s="36" customFormat="1" ht="15" customHeight="1" x14ac:dyDescent="0.3">
      <c r="A55" s="20" t="s">
        <v>47</v>
      </c>
      <c r="B55" s="31">
        <v>250</v>
      </c>
      <c r="C55" s="65">
        <f t="shared" si="5"/>
        <v>0.25</v>
      </c>
      <c r="D55" s="64">
        <f t="shared" si="3"/>
        <v>5.6140350877192984E-2</v>
      </c>
      <c r="E55" s="68">
        <f t="shared" si="4"/>
        <v>1.1228070175438596E-2</v>
      </c>
      <c r="F55" s="35"/>
      <c r="G55" s="35"/>
      <c r="H55" s="35"/>
      <c r="I55" s="35"/>
    </row>
    <row r="56" spans="1:9" s="35" customFormat="1" ht="15" customHeight="1" x14ac:dyDescent="0.25">
      <c r="A56" s="20" t="s">
        <v>20</v>
      </c>
      <c r="B56" s="31">
        <v>0</v>
      </c>
      <c r="C56" s="65">
        <f t="shared" si="5"/>
        <v>0</v>
      </c>
      <c r="D56" s="64">
        <f t="shared" si="3"/>
        <v>0</v>
      </c>
      <c r="E56" s="68">
        <f t="shared" si="4"/>
        <v>0</v>
      </c>
    </row>
    <row r="57" spans="1:9" s="35" customFormat="1" ht="15" customHeight="1" x14ac:dyDescent="0.25">
      <c r="A57" s="37" t="s">
        <v>48</v>
      </c>
      <c r="B57" s="32">
        <f>SUM(B49:B56)</f>
        <v>2450</v>
      </c>
      <c r="C57" s="33">
        <f>SUM(C49:C56)</f>
        <v>2.4500000000000002</v>
      </c>
      <c r="D57" s="33">
        <f>SUM(D49:D56)</f>
        <v>0.55017543859649121</v>
      </c>
      <c r="E57" s="68">
        <f t="shared" si="4"/>
        <v>0.11003508771929825</v>
      </c>
    </row>
    <row r="58" spans="1:9" s="35" customFormat="1" ht="12.5" x14ac:dyDescent="0.25">
      <c r="A58" s="37"/>
      <c r="B58" s="38"/>
      <c r="C58" s="39"/>
      <c r="D58" s="39"/>
      <c r="E58" s="69"/>
    </row>
    <row r="59" spans="1:9" s="35" customFormat="1" ht="15" customHeight="1" x14ac:dyDescent="0.3">
      <c r="A59" s="23" t="s">
        <v>49</v>
      </c>
      <c r="B59" s="40">
        <f>SUM(B57+B46)</f>
        <v>15150</v>
      </c>
      <c r="C59" s="41">
        <f>SUM(C57+C46)</f>
        <v>15.149999999999999</v>
      </c>
      <c r="D59" s="41">
        <f>SUM(D57+D46)</f>
        <v>3.4021052631578952</v>
      </c>
      <c r="E59" s="68">
        <f>B59/$B$21</f>
        <v>0.68042105263157893</v>
      </c>
    </row>
    <row r="60" spans="1:9" s="42" customFormat="1" ht="13" x14ac:dyDescent="0.3">
      <c r="A60" s="23"/>
      <c r="B60" s="27"/>
      <c r="C60" s="28"/>
      <c r="D60" s="28"/>
      <c r="E60" s="69"/>
      <c r="F60" s="35"/>
      <c r="G60" s="35"/>
      <c r="H60" s="35"/>
      <c r="I60" s="35"/>
    </row>
    <row r="61" spans="1:9" ht="15" customHeight="1" x14ac:dyDescent="0.35">
      <c r="A61" s="23" t="s">
        <v>50</v>
      </c>
      <c r="B61" s="40">
        <f>B25-B59</f>
        <v>7115.625</v>
      </c>
      <c r="C61" s="41">
        <f>C25-C59</f>
        <v>7.1156250000000014</v>
      </c>
      <c r="D61" s="41">
        <f>D25-D59</f>
        <v>1.5978947368421048</v>
      </c>
      <c r="E61" s="68">
        <f>B61/$B$21</f>
        <v>0.31957894736842107</v>
      </c>
      <c r="F61" s="35"/>
      <c r="G61" s="35"/>
      <c r="H61" s="35"/>
      <c r="I61" s="35"/>
    </row>
    <row r="62" spans="1:9" ht="15" customHeight="1" x14ac:dyDescent="0.35">
      <c r="A62" s="23"/>
      <c r="B62" s="27"/>
      <c r="C62" s="28"/>
      <c r="D62" s="28"/>
      <c r="E62" s="69"/>
    </row>
    <row r="63" spans="1:9" s="35" customFormat="1" ht="15" customHeight="1" x14ac:dyDescent="0.35">
      <c r="A63" s="43" t="s">
        <v>51</v>
      </c>
      <c r="B63" s="44">
        <v>0</v>
      </c>
      <c r="C63" s="67">
        <f>B63/$C$19</f>
        <v>0</v>
      </c>
      <c r="D63" s="64">
        <f t="shared" ref="D63:D69" si="6">B63/$B$13</f>
        <v>0</v>
      </c>
      <c r="E63" s="68">
        <f t="shared" ref="E63:E69" si="7">B63/$B$21</f>
        <v>0</v>
      </c>
      <c r="F63" s="8"/>
      <c r="G63" s="8"/>
      <c r="H63" s="8"/>
      <c r="I63" s="8"/>
    </row>
    <row r="64" spans="1:9" s="35" customFormat="1" x14ac:dyDescent="0.35">
      <c r="A64" s="43" t="s">
        <v>52</v>
      </c>
      <c r="B64" s="44">
        <v>0</v>
      </c>
      <c r="C64" s="67">
        <f t="shared" ref="C64:C69" si="8">B64/$C$19</f>
        <v>0</v>
      </c>
      <c r="D64" s="64">
        <f t="shared" si="6"/>
        <v>0</v>
      </c>
      <c r="E64" s="68">
        <f t="shared" si="7"/>
        <v>0</v>
      </c>
      <c r="F64" s="8"/>
      <c r="G64" s="8"/>
      <c r="H64" s="8"/>
      <c r="I64" s="8"/>
    </row>
    <row r="65" spans="1:9" s="35" customFormat="1" ht="12.5" x14ac:dyDescent="0.25">
      <c r="A65" s="46" t="s">
        <v>53</v>
      </c>
      <c r="B65" s="47">
        <v>0</v>
      </c>
      <c r="C65" s="67">
        <f t="shared" si="8"/>
        <v>0</v>
      </c>
      <c r="D65" s="64">
        <f t="shared" si="6"/>
        <v>0</v>
      </c>
      <c r="E65" s="68">
        <f t="shared" si="7"/>
        <v>0</v>
      </c>
    </row>
    <row r="66" spans="1:9" s="35" customFormat="1" ht="12.5" x14ac:dyDescent="0.25">
      <c r="A66" s="46" t="s">
        <v>53</v>
      </c>
      <c r="B66" s="47">
        <v>0</v>
      </c>
      <c r="C66" s="67">
        <f t="shared" si="8"/>
        <v>0</v>
      </c>
      <c r="D66" s="64">
        <f t="shared" si="6"/>
        <v>0</v>
      </c>
      <c r="E66" s="68">
        <f t="shared" si="7"/>
        <v>0</v>
      </c>
    </row>
    <row r="67" spans="1:9" s="35" customFormat="1" ht="12.5" x14ac:dyDescent="0.25">
      <c r="A67" s="46" t="s">
        <v>53</v>
      </c>
      <c r="B67" s="47">
        <v>0</v>
      </c>
      <c r="C67" s="67">
        <f t="shared" si="8"/>
        <v>0</v>
      </c>
      <c r="D67" s="64">
        <f t="shared" si="6"/>
        <v>0</v>
      </c>
      <c r="E67" s="68">
        <f t="shared" si="7"/>
        <v>0</v>
      </c>
    </row>
    <row r="68" spans="1:9" s="35" customFormat="1" x14ac:dyDescent="0.35">
      <c r="A68" s="46" t="s">
        <v>54</v>
      </c>
      <c r="B68" s="47">
        <v>0</v>
      </c>
      <c r="C68" s="67">
        <f t="shared" si="8"/>
        <v>0</v>
      </c>
      <c r="D68" s="64">
        <f t="shared" si="6"/>
        <v>0</v>
      </c>
      <c r="E68" s="68">
        <f t="shared" si="7"/>
        <v>0</v>
      </c>
      <c r="F68" s="8"/>
      <c r="G68" s="8"/>
      <c r="H68" s="8"/>
      <c r="I68" s="8"/>
    </row>
    <row r="69" spans="1:9" s="35" customFormat="1" x14ac:dyDescent="0.35">
      <c r="A69" s="46" t="s">
        <v>55</v>
      </c>
      <c r="B69" s="47">
        <v>2000</v>
      </c>
      <c r="C69" s="67">
        <f t="shared" si="8"/>
        <v>2</v>
      </c>
      <c r="D69" s="64">
        <f t="shared" si="6"/>
        <v>0.44912280701754387</v>
      </c>
      <c r="E69" s="68">
        <f t="shared" si="7"/>
        <v>8.9824561403508765E-2</v>
      </c>
      <c r="F69" s="8"/>
      <c r="G69" s="8"/>
      <c r="H69" s="8"/>
      <c r="I69" s="8"/>
    </row>
    <row r="70" spans="1:9" x14ac:dyDescent="0.35">
      <c r="A70" s="48"/>
      <c r="B70" s="49"/>
      <c r="C70" s="50"/>
      <c r="D70" s="50"/>
      <c r="E70" s="69"/>
    </row>
    <row r="71" spans="1:9" ht="26.5" x14ac:dyDescent="0.35">
      <c r="A71" s="51" t="s">
        <v>56</v>
      </c>
      <c r="B71" s="52">
        <f>B61+SUM(B63:B64)-SUM(B65:B69)</f>
        <v>5115.625</v>
      </c>
      <c r="C71" s="53">
        <f>C61+SUM(C63:C64)-SUM(C65:C69)</f>
        <v>5.1156250000000014</v>
      </c>
      <c r="D71" s="53">
        <f>D61+SUM(D63:D64)-SUM(D65:D69)</f>
        <v>1.1487719298245609</v>
      </c>
      <c r="E71" s="68">
        <f>B71/$B$21</f>
        <v>0.22975438596491229</v>
      </c>
    </row>
    <row r="72" spans="1:9" x14ac:dyDescent="0.35">
      <c r="A72" s="48"/>
      <c r="B72" s="49"/>
      <c r="C72" s="50"/>
      <c r="D72" s="50"/>
      <c r="E72" s="69"/>
    </row>
    <row r="73" spans="1:9" s="35" customFormat="1" x14ac:dyDescent="0.35">
      <c r="A73" s="46" t="s">
        <v>57</v>
      </c>
      <c r="B73" s="47">
        <v>0</v>
      </c>
      <c r="C73" s="45">
        <f>B73/$C$19</f>
        <v>0</v>
      </c>
      <c r="D73" s="22">
        <f>B73/$B$13</f>
        <v>0</v>
      </c>
      <c r="E73" s="70">
        <f>B73/$B$21</f>
        <v>0</v>
      </c>
      <c r="F73" s="8"/>
      <c r="G73" s="8"/>
      <c r="H73" s="8"/>
      <c r="I73" s="8"/>
    </row>
    <row r="74" spans="1:9" s="35" customFormat="1" x14ac:dyDescent="0.35">
      <c r="A74" s="54"/>
      <c r="B74" s="49"/>
      <c r="C74" s="50"/>
      <c r="D74" s="50"/>
      <c r="E74" s="69"/>
      <c r="F74" s="8"/>
      <c r="G74" s="8"/>
      <c r="H74" s="8"/>
      <c r="I74" s="8"/>
    </row>
    <row r="75" spans="1:9" s="35" customFormat="1" ht="26" x14ac:dyDescent="0.35">
      <c r="A75" s="55" t="s">
        <v>58</v>
      </c>
      <c r="B75" s="56">
        <f>B71-B73</f>
        <v>5115.625</v>
      </c>
      <c r="C75" s="57">
        <f>C71-C73</f>
        <v>5.1156250000000014</v>
      </c>
      <c r="D75" s="57">
        <f>D71-D73</f>
        <v>1.1487719298245609</v>
      </c>
      <c r="E75" s="68">
        <f>B75/$B$21</f>
        <v>0.22975438596491229</v>
      </c>
      <c r="F75" s="8"/>
      <c r="G75" s="8"/>
      <c r="H75" s="8"/>
      <c r="I75" s="8"/>
    </row>
    <row r="76" spans="1:9" x14ac:dyDescent="0.35">
      <c r="C76" s="19"/>
    </row>
    <row r="77" spans="1:9" x14ac:dyDescent="0.35">
      <c r="A77" s="35" t="s">
        <v>59</v>
      </c>
      <c r="C77" s="19"/>
    </row>
    <row r="78" spans="1:9" x14ac:dyDescent="0.35">
      <c r="A78" s="35"/>
      <c r="C78" s="19"/>
    </row>
    <row r="79" spans="1:9" x14ac:dyDescent="0.35">
      <c r="A79" s="36" t="s">
        <v>60</v>
      </c>
      <c r="C79" s="19"/>
    </row>
    <row r="80" spans="1:9" x14ac:dyDescent="0.35">
      <c r="A80" s="95" t="s">
        <v>85</v>
      </c>
      <c r="B80" s="95"/>
      <c r="C80" s="95"/>
      <c r="D80" s="95"/>
      <c r="E80" s="95"/>
    </row>
    <row r="81" spans="1:5" x14ac:dyDescent="0.35">
      <c r="A81" s="95"/>
      <c r="B81" s="95"/>
      <c r="C81" s="95"/>
      <c r="D81" s="95"/>
      <c r="E81" s="95"/>
    </row>
    <row r="82" spans="1:5" x14ac:dyDescent="0.35">
      <c r="A82" s="95"/>
      <c r="B82" s="95"/>
      <c r="C82" s="95"/>
      <c r="D82" s="95"/>
      <c r="E82" s="95"/>
    </row>
    <row r="83" spans="1:5" x14ac:dyDescent="0.35">
      <c r="A83" s="36" t="s">
        <v>61</v>
      </c>
    </row>
    <row r="84" spans="1:5" x14ac:dyDescent="0.35">
      <c r="A84" s="95" t="s">
        <v>87</v>
      </c>
      <c r="B84" s="95"/>
      <c r="C84" s="95"/>
      <c r="D84" s="95"/>
      <c r="E84" s="95"/>
    </row>
    <row r="85" spans="1:5" x14ac:dyDescent="0.35">
      <c r="A85" s="95" t="s">
        <v>88</v>
      </c>
      <c r="B85" s="95"/>
      <c r="C85" s="95"/>
      <c r="D85" s="95"/>
      <c r="E85" s="95"/>
    </row>
    <row r="86" spans="1:5" x14ac:dyDescent="0.35">
      <c r="A86" s="95"/>
      <c r="B86" s="95"/>
      <c r="C86" s="95"/>
      <c r="D86" s="95"/>
      <c r="E86" s="95"/>
    </row>
    <row r="87" spans="1:5" x14ac:dyDescent="0.35">
      <c r="A87" s="95" t="s">
        <v>84</v>
      </c>
      <c r="B87" s="95"/>
      <c r="C87" s="95"/>
      <c r="D87" s="95"/>
      <c r="E87" s="95"/>
    </row>
    <row r="88" spans="1:5" x14ac:dyDescent="0.35">
      <c r="A88" s="95"/>
      <c r="B88" s="95"/>
      <c r="C88" s="95"/>
      <c r="D88" s="95"/>
      <c r="E88" s="95"/>
    </row>
    <row r="89" spans="1:5" x14ac:dyDescent="0.35">
      <c r="A89" s="95"/>
      <c r="B89" s="95"/>
      <c r="C89" s="95"/>
      <c r="D89" s="95"/>
      <c r="E89" s="95"/>
    </row>
  </sheetData>
  <protectedRanges>
    <protectedRange sqref="A14:E14" name="Titles_2"/>
    <protectedRange sqref="B64 B49:D56 B63:D63 B29:D45 C64:D69 C73:D73 E23:E75 B23:D23 B21:E22 A83:E93" name="Data_2"/>
    <protectedRange sqref="A15:E16" name="Titles_1_1"/>
    <protectedRange sqref="B73 B69 B65:B67" name="Data_1_1"/>
    <protectedRange sqref="A79:E82" name="Assumptions_1"/>
  </protectedRanges>
  <mergeCells count="14">
    <mergeCell ref="A2:E2"/>
    <mergeCell ref="A89:E89"/>
    <mergeCell ref="A82:E82"/>
    <mergeCell ref="A84:E84"/>
    <mergeCell ref="A86:E86"/>
    <mergeCell ref="A87:E87"/>
    <mergeCell ref="A88:E88"/>
    <mergeCell ref="A3:D3"/>
    <mergeCell ref="A14:E14"/>
    <mergeCell ref="B15:E15"/>
    <mergeCell ref="B16:E16"/>
    <mergeCell ref="A85:E85"/>
    <mergeCell ref="A80:E80"/>
    <mergeCell ref="A81:E8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9BF6E6F4DD364B9B0E91938AA9FE77" ma:contentTypeVersion="8" ma:contentTypeDescription="Create a new document." ma:contentTypeScope="" ma:versionID="c3cc3616116d9592f4f4a579fa3a02fe">
  <xsd:schema xmlns:xsd="http://www.w3.org/2001/XMLSchema" xmlns:xs="http://www.w3.org/2001/XMLSchema" xmlns:p="http://schemas.microsoft.com/office/2006/metadata/properties" xmlns:ns2="60efaf3c-f125-4a78-a96b-28f54831cf48" targetNamespace="http://schemas.microsoft.com/office/2006/metadata/properties" ma:root="true" ma:fieldsID="100b64b731f1c24ff4524b5b4ecd38b4" ns2:_="">
    <xsd:import namespace="60efaf3c-f125-4a78-a96b-28f54831cf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faf3c-f125-4a78-a96b-28f54831cf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92A83E-125D-4E7D-B01C-7F6BCAE1ABEE}"/>
</file>

<file path=customXml/itemProps2.xml><?xml version="1.0" encoding="utf-8"?>
<ds:datastoreItem xmlns:ds="http://schemas.openxmlformats.org/officeDocument/2006/customXml" ds:itemID="{93332D30-24E8-4A59-A544-B9841A48C9CD}">
  <ds:schemaRefs>
    <ds:schemaRef ds:uri="http://schemas.microsoft.com/sharepoint/v3/contenttype/forms"/>
  </ds:schemaRefs>
</ds:datastoreItem>
</file>

<file path=customXml/itemProps3.xml><?xml version="1.0" encoding="utf-8"?>
<ds:datastoreItem xmlns:ds="http://schemas.openxmlformats.org/officeDocument/2006/customXml" ds:itemID="{1CC12DCE-7847-4AAC-88A5-AC7691000E7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vt:lpstr>
      <vt:lpstr>Sample Budget_Protected</vt:lpstr>
      <vt:lpstr>Summary</vt:lpstr>
      <vt:lpstr>Instructions</vt:lpstr>
      <vt:lpstr>Your Budget</vt:lpstr>
      <vt:lpstr>'Cover Sheet'!Print_Area</vt:lpstr>
    </vt:vector>
  </TitlesOfParts>
  <Company>University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mcannell</dc:creator>
  <cp:lastModifiedBy>KWillia7</cp:lastModifiedBy>
  <dcterms:created xsi:type="dcterms:W3CDTF">2013-03-01T20:12:50Z</dcterms:created>
  <dcterms:modified xsi:type="dcterms:W3CDTF">2020-08-05T19:06:10Z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0x010100039BF6E6F4DD364B9B0E91938AA9FE77</vt:lpwstr>
  </property>
</Properties>
</file>