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725" yWindow="645" windowWidth="14895" windowHeight="9840" tabRatio="618"/>
  </bookViews>
  <sheets>
    <sheet name="Summary FY12" sheetId="4" r:id="rId1"/>
    <sheet name="All Units FY12" sheetId="11" r:id="rId2"/>
    <sheet name="FY12 Charts" sheetId="3" r:id="rId3"/>
    <sheet name="10 Year History" sheetId="2" r:id="rId4"/>
    <sheet name="All Units FY11-12" sheetId="8" r:id="rId5"/>
    <sheet name="Chart Data - Hide when Done" sheetId="6" state="hidden" r:id="rId6"/>
  </sheets>
  <definedNames>
    <definedName name="_xlnm.Print_Area" localSheetId="3">'10 Year History'!$A$1:$G$55</definedName>
    <definedName name="_xlnm.Print_Area" localSheetId="4">'All Units FY11-12'!$A$1:$F$127</definedName>
    <definedName name="_xlnm.Print_Area" localSheetId="1">'All Units FY12'!$A$5:$D$126</definedName>
    <definedName name="_xlnm.Print_Area" localSheetId="2">'FY12 Charts'!$A$1:$F$57</definedName>
    <definedName name="_xlnm.Print_Area" localSheetId="0">'Summary FY12'!$A$1:$E$41</definedName>
    <definedName name="_xlnm.Print_Titles" localSheetId="4">'All Units FY11-12'!$5:$7</definedName>
    <definedName name="_xlnm.Print_Titles" localSheetId="1">'All Units FY12'!$5:$6</definedName>
    <definedName name="Z_683739B1_2C95_423C_A874_EEB29FECC755_.wvu.PrintArea" localSheetId="3" hidden="1">'10 Year History'!$A$2:$G$55</definedName>
    <definedName name="Z_683739B1_2C95_423C_A874_EEB29FECC755_.wvu.PrintArea" localSheetId="4" hidden="1">'All Units FY11-12'!$A$3:$B$7</definedName>
    <definedName name="Z_683739B1_2C95_423C_A874_EEB29FECC755_.wvu.PrintArea" localSheetId="1" hidden="1">'All Units FY12'!$A$5:$B$6</definedName>
    <definedName name="Z_683739B1_2C95_423C_A874_EEB29FECC755_.wvu.PrintArea" localSheetId="2" hidden="1">'FY12 Charts'!$A$1:$F$52</definedName>
    <definedName name="Z_683739B1_2C95_423C_A874_EEB29FECC755_.wvu.PrintArea" localSheetId="0" hidden="1">'Summary FY12'!$A$1:$F$41</definedName>
    <definedName name="Z_683739B1_2C95_423C_A874_EEB29FECC755_.wvu.PrintTitles" localSheetId="4" hidden="1">'All Units FY11-12'!$6:$7</definedName>
    <definedName name="Z_683739B1_2C95_423C_A874_EEB29FECC755_.wvu.PrintTitles" localSheetId="1" hidden="1">'All Units FY12'!$5:$6</definedName>
    <definedName name="Z_683739B1_2C95_423C_A874_EEB29FECC755_.wvu.PrintTitles" localSheetId="0" hidden="1">'Summary FY12'!$5:$5</definedName>
  </definedNames>
  <calcPr calcId="145621"/>
  <customWorkbookViews>
    <customWorkbookView name="test" guid="{683739B1-2C95-423C-A874-EEB29FECC755}" includeHiddenRowCol="0" maximized="1" windowWidth="1012" windowHeight="527" activeSheetId="1"/>
  </customWorkbookViews>
</workbook>
</file>

<file path=xl/calcChain.xml><?xml version="1.0" encoding="utf-8"?>
<calcChain xmlns="http://schemas.openxmlformats.org/spreadsheetml/2006/main">
  <c r="D125" i="11" l="1"/>
  <c r="C125" i="11"/>
  <c r="D110" i="11"/>
  <c r="C110" i="11"/>
  <c r="D108" i="11"/>
  <c r="C108" i="11"/>
  <c r="D105" i="11"/>
  <c r="C105" i="11"/>
  <c r="D102" i="11"/>
  <c r="C102" i="11"/>
  <c r="D95" i="11"/>
  <c r="C95" i="11"/>
  <c r="D89" i="11"/>
  <c r="C89" i="11"/>
  <c r="D42" i="11"/>
  <c r="C42" i="11"/>
  <c r="D37" i="11"/>
  <c r="C37" i="11"/>
  <c r="D31" i="11"/>
  <c r="C31" i="11"/>
  <c r="D14" i="11"/>
  <c r="C14" i="11"/>
  <c r="C126" i="11" l="1"/>
  <c r="D126" i="11"/>
  <c r="C45" i="2" l="1"/>
  <c r="B45" i="2"/>
  <c r="D45" i="2"/>
  <c r="E44" i="2"/>
  <c r="F126" i="8"/>
  <c r="D126" i="8"/>
  <c r="E126" i="8"/>
  <c r="C126" i="8"/>
  <c r="F111" i="8"/>
  <c r="D111" i="8"/>
  <c r="E111" i="8"/>
  <c r="C111" i="8"/>
  <c r="F109" i="8"/>
  <c r="D109" i="8"/>
  <c r="E109" i="8"/>
  <c r="C109" i="8"/>
  <c r="F106" i="8"/>
  <c r="D106" i="8"/>
  <c r="E106" i="8"/>
  <c r="C106" i="8"/>
  <c r="F103" i="8"/>
  <c r="D103" i="8"/>
  <c r="E103" i="8"/>
  <c r="C103" i="8"/>
  <c r="F96" i="8"/>
  <c r="D96" i="8"/>
  <c r="E96" i="8"/>
  <c r="C96" i="8"/>
  <c r="F90" i="8"/>
  <c r="D90" i="8"/>
  <c r="E90" i="8"/>
  <c r="C90" i="8"/>
  <c r="F43" i="8"/>
  <c r="D43" i="8"/>
  <c r="E43" i="8"/>
  <c r="C43" i="8"/>
  <c r="F38" i="8"/>
  <c r="D38" i="8"/>
  <c r="E38" i="8"/>
  <c r="C38" i="8"/>
  <c r="F32" i="8"/>
  <c r="D32" i="8"/>
  <c r="E32" i="8"/>
  <c r="C32" i="8"/>
  <c r="F15" i="8"/>
  <c r="D15" i="8"/>
  <c r="E15" i="8"/>
  <c r="C15" i="8"/>
  <c r="C127" i="8" l="1"/>
  <c r="E127" i="8"/>
  <c r="D127" i="8"/>
  <c r="F127" i="8"/>
  <c r="E45" i="2"/>
  <c r="D17" i="4"/>
  <c r="E11" i="4" s="1"/>
  <c r="B7" i="6" s="1"/>
  <c r="A7" i="6" s="1"/>
  <c r="C17" i="4"/>
  <c r="E36" i="2"/>
  <c r="E37" i="2"/>
  <c r="E38" i="2"/>
  <c r="E39" i="2"/>
  <c r="E40" i="2"/>
  <c r="E41" i="2"/>
  <c r="D42" i="2"/>
  <c r="E42" i="2" s="1"/>
  <c r="E43" i="2"/>
  <c r="C37" i="4"/>
  <c r="D37" i="4"/>
  <c r="E32" i="4" s="1"/>
  <c r="B21" i="6" s="1"/>
  <c r="E35" i="4"/>
  <c r="B24" i="6" s="1"/>
  <c r="A24" i="6" s="1"/>
  <c r="C27" i="4"/>
  <c r="D27" i="4"/>
  <c r="E24" i="4" s="1"/>
  <c r="E8" i="4" l="1"/>
  <c r="B4" i="6" s="1"/>
  <c r="A4" i="6" s="1"/>
  <c r="E15" i="4"/>
  <c r="E16" i="4"/>
  <c r="E26" i="4"/>
  <c r="B17" i="6" s="1"/>
  <c r="A17" i="6" s="1"/>
  <c r="E12" i="4"/>
  <c r="B8" i="6" s="1"/>
  <c r="A8" i="6" s="1"/>
  <c r="E13" i="4"/>
  <c r="E34" i="4"/>
  <c r="B23" i="6" s="1"/>
  <c r="A23" i="6" s="1"/>
  <c r="E33" i="4"/>
  <c r="B22" i="6" s="1"/>
  <c r="A22" i="6" s="1"/>
  <c r="E36" i="4"/>
  <c r="E23" i="4"/>
  <c r="B16" i="6" s="1"/>
  <c r="A16" i="6" s="1"/>
  <c r="B14" i="6"/>
  <c r="A21" i="6"/>
  <c r="E7" i="4"/>
  <c r="B3" i="6" s="1"/>
  <c r="A3" i="6" s="1"/>
  <c r="E10" i="4"/>
  <c r="B6" i="6" s="1"/>
  <c r="A6" i="6" s="1"/>
  <c r="E9" i="4"/>
  <c r="B5" i="6" s="1"/>
  <c r="A5" i="6" s="1"/>
  <c r="E14" i="4"/>
  <c r="B9" i="6" s="1"/>
  <c r="A9" i="6" s="1"/>
  <c r="E6" i="4"/>
  <c r="E25" i="4"/>
  <c r="B15" i="6" s="1"/>
  <c r="A15" i="6" s="1"/>
  <c r="E37" i="4" l="1"/>
  <c r="B25" i="6"/>
  <c r="A25" i="6" s="1"/>
  <c r="B2" i="6"/>
  <c r="E17" i="4"/>
  <c r="A14" i="6"/>
  <c r="B18" i="6"/>
  <c r="E27" i="4"/>
  <c r="B26" i="6" l="1"/>
  <c r="B10" i="6"/>
  <c r="A10" i="6" s="1"/>
  <c r="A2" i="6"/>
  <c r="B11" i="6" l="1"/>
</calcChain>
</file>

<file path=xl/sharedStrings.xml><?xml version="1.0" encoding="utf-8"?>
<sst xmlns="http://schemas.openxmlformats.org/spreadsheetml/2006/main" count="347" uniqueCount="172">
  <si>
    <t>Total</t>
  </si>
  <si>
    <t>Animal Science</t>
  </si>
  <si>
    <t>Nutrition and Food Sciences</t>
  </si>
  <si>
    <t>Anthropology</t>
  </si>
  <si>
    <t>Biology</t>
  </si>
  <si>
    <t>Chemistry</t>
  </si>
  <si>
    <t>Geology</t>
  </si>
  <si>
    <t>Psychology</t>
  </si>
  <si>
    <t>Biochemistry</t>
  </si>
  <si>
    <t>Neurology</t>
  </si>
  <si>
    <t>Office of Health Promotion Research</t>
  </si>
  <si>
    <t>Pathology</t>
  </si>
  <si>
    <t>Pediatrics</t>
  </si>
  <si>
    <t>Pharmacology</t>
  </si>
  <si>
    <t>Psychiatry</t>
  </si>
  <si>
    <t>Canadian Studies</t>
  </si>
  <si>
    <t>English</t>
  </si>
  <si>
    <t>Physics</t>
  </si>
  <si>
    <t>Computer Science</t>
  </si>
  <si>
    <t>Radiology</t>
  </si>
  <si>
    <t>Social Work</t>
  </si>
  <si>
    <t># of Awards</t>
  </si>
  <si>
    <t>Amount</t>
  </si>
  <si>
    <t>Department</t>
  </si>
  <si>
    <t>Instruction</t>
  </si>
  <si>
    <t>Public Service</t>
  </si>
  <si>
    <t>Research</t>
  </si>
  <si>
    <t>Commercial</t>
  </si>
  <si>
    <t>Federal</t>
  </si>
  <si>
    <t xml:space="preserve">FY </t>
  </si>
  <si>
    <t># Awards</t>
  </si>
  <si>
    <t>Purpose</t>
  </si>
  <si>
    <t>Type</t>
  </si>
  <si>
    <t>College/School</t>
  </si>
  <si>
    <t>College/School/Unit</t>
  </si>
  <si>
    <t>Continuing Medical Education</t>
  </si>
  <si>
    <t>School of Business Administration</t>
  </si>
  <si>
    <t>Other</t>
  </si>
  <si>
    <t>Foundation</t>
  </si>
  <si>
    <t>Vermont Cancer Center</t>
  </si>
  <si>
    <t>Fleming Museum</t>
  </si>
  <si>
    <t xml:space="preserve"> </t>
  </si>
  <si>
    <t>By Purpose</t>
  </si>
  <si>
    <t>By Sponsor Type</t>
  </si>
  <si>
    <t xml:space="preserve">This Worksheet is used to combine the various data items and provide source locations for charts and the graph. Changes to the data on the Summary worksheet will cause changes to data on this worksheet and those changes will be reflected in the charts and graph. </t>
  </si>
  <si>
    <t>Nursing</t>
  </si>
  <si>
    <t>Geography</t>
  </si>
  <si>
    <t>Community Development and Applied Economics</t>
  </si>
  <si>
    <t>Plant &amp; Soil Science</t>
  </si>
  <si>
    <t>Education</t>
  </si>
  <si>
    <t>Mathematics &amp; Statistics</t>
  </si>
  <si>
    <t>Anatomy &amp; Neurobiology</t>
  </si>
  <si>
    <t>Family Medicine</t>
  </si>
  <si>
    <t>Molecular Physiology &amp; Biophysics</t>
  </si>
  <si>
    <t>Orthopaedics &amp; Rehabilitation</t>
  </si>
  <si>
    <t>College of Agriculture Dean's Office</t>
  </si>
  <si>
    <t>Plant Biology</t>
  </si>
  <si>
    <t>Consulting Archaeology Program</t>
  </si>
  <si>
    <t>College of Ed and Social Services Dean's Office</t>
  </si>
  <si>
    <t>College of Eng and Math Dean's Office</t>
  </si>
  <si>
    <t>Extension - Program and Faculty Support</t>
  </si>
  <si>
    <t>Libraries - Dean's Office</t>
  </si>
  <si>
    <t>College of Medicine Dean's Office</t>
  </si>
  <si>
    <t>College of Medicine Office of Primary Care</t>
  </si>
  <si>
    <t>Microbiology &amp; Molecular Genetics - Medicine</t>
  </si>
  <si>
    <t>Rehabilitation and Movement Sciences</t>
  </si>
  <si>
    <t>COLLEGE OF AGRICULTURE &amp; LIFE SCIENCES</t>
  </si>
  <si>
    <t>COLLEGE OF ARTS &amp; SCIENCES</t>
  </si>
  <si>
    <t>COLLEGE OF EDUCATION &amp; SOCIAL SERVICES</t>
  </si>
  <si>
    <t>COLLEGE OF ENGINEERING &amp; MATHEMATICAL SCIENCES</t>
  </si>
  <si>
    <t>Gund Institute</t>
  </si>
  <si>
    <t>Rubenstein School Dean's Office</t>
  </si>
  <si>
    <t>COLLEGE OF MEDICINE</t>
  </si>
  <si>
    <t>COLLEGE OF NURSING AND HEALTH SCIENCES</t>
  </si>
  <si>
    <t>EXTENSION</t>
  </si>
  <si>
    <t>RUBENSTEIN SCH OF ENVIRONMENT &amp; NATURAL RESOURCES</t>
  </si>
  <si>
    <t>SCHOOL OF BUSINESS ADMINISTRATION</t>
  </si>
  <si>
    <t>Medicine - Cardiology</t>
  </si>
  <si>
    <t>Medicine - Endocrinology</t>
  </si>
  <si>
    <t>Medicine - General Internal Medicine</t>
  </si>
  <si>
    <t>Medicine - Gerontology Geriatrics</t>
  </si>
  <si>
    <t>Medicine - Hematology Oncology</t>
  </si>
  <si>
    <t>Medicine - Immunobiology</t>
  </si>
  <si>
    <t>Medicine - Infectious Diseases</t>
  </si>
  <si>
    <t>Medicine - Pulmonary</t>
  </si>
  <si>
    <t>Medicine - Vascular Biology</t>
  </si>
  <si>
    <t>Obstetrics and Gynecology - General</t>
  </si>
  <si>
    <t>Obstetrics and Gynecology - Maternal Fetal</t>
  </si>
  <si>
    <t>Pathology-Anatomic</t>
  </si>
  <si>
    <t>Pathology-Clinical</t>
  </si>
  <si>
    <t>Pathology-General</t>
  </si>
  <si>
    <t>Pediatrics - Gastroenterology</t>
  </si>
  <si>
    <t>Pediatrics - Neonatology</t>
  </si>
  <si>
    <t>Pediatrics - Pulmonary</t>
  </si>
  <si>
    <t>Surgery - General</t>
  </si>
  <si>
    <t>Surgery - Urology</t>
  </si>
  <si>
    <t>LIBRARIES</t>
  </si>
  <si>
    <t>School of Engineering</t>
  </si>
  <si>
    <t>Surgery - Ophthalmology</t>
  </si>
  <si>
    <t>Extension Sustainable Agriculture Center</t>
  </si>
  <si>
    <t>Economics</t>
  </si>
  <si>
    <t>Medicine - Gastroenterology</t>
  </si>
  <si>
    <t>Extension - Statewide 4-H</t>
  </si>
  <si>
    <t>OTHER</t>
  </si>
  <si>
    <t>Other **</t>
  </si>
  <si>
    <t>**Includes public service, extension, general institutional, financial aid and fellowship awards.</t>
  </si>
  <si>
    <t>* Includes indirect cost reimbursements.  Does not include endowment commitments classified as restricted.</t>
  </si>
  <si>
    <t>COLLEGE OF AGRICULTURE &amp; LIFE SCIENCES - CALS</t>
  </si>
  <si>
    <t>COLLEGE OF ARTS &amp; SCIENCES - CAS</t>
  </si>
  <si>
    <t>COLLEGE OF EDUCATION &amp; SOCIAL SERVICES - CESS</t>
  </si>
  <si>
    <t>COLLEGE OF ENGINEERING &amp; MATHEMATICAL SCIENCES - CEMS</t>
  </si>
  <si>
    <t>COLLEGE OF MEDICINE - COM</t>
  </si>
  <si>
    <t>COLLEGE OF NURSING AND HEALTH SCIENCES - CNHS</t>
  </si>
  <si>
    <t>RUBENSTEIN SCH OF ENVIRONMENT &amp; NATURAL RESOURCES - RSENR</t>
  </si>
  <si>
    <t>SCHOOL OF BUSINESS ADMINISTRATION - BSAD</t>
  </si>
  <si>
    <t>Sociology</t>
  </si>
  <si>
    <t>Surgery</t>
  </si>
  <si>
    <t>Center on Disability and Community Inclusion</t>
  </si>
  <si>
    <t>Percent of Amount</t>
  </si>
  <si>
    <t>Center for Rural Studies</t>
  </si>
  <si>
    <t>Medical Biostatistics</t>
  </si>
  <si>
    <t>Medicine - Nephrology</t>
  </si>
  <si>
    <t>Pediatrics - Genetics</t>
  </si>
  <si>
    <t>Extension - Operations and Staff Support</t>
  </si>
  <si>
    <t>Extension - SARE</t>
  </si>
  <si>
    <t>Bailey Howe Library</t>
  </si>
  <si>
    <t>Grand Total</t>
  </si>
  <si>
    <t>Extension</t>
  </si>
  <si>
    <t>FY2010 Chart Data - Hide When Done</t>
  </si>
  <si>
    <t>Total $</t>
  </si>
  <si>
    <t>State*</t>
  </si>
  <si>
    <t>* Includes federal flow-through from state agencies.</t>
  </si>
  <si>
    <t>Percent ($)</t>
  </si>
  <si>
    <t xml:space="preserve">Awards are funds officially set aside for payment by the sponsor.  </t>
  </si>
  <si>
    <t>Payment may occur outside of the fiscal period in which funds are awarded.</t>
  </si>
  <si>
    <t>Communication Sciences - CAS</t>
  </si>
  <si>
    <t>Global &amp; Regional Studies</t>
  </si>
  <si>
    <t>Leadership and Developmental Sciences</t>
  </si>
  <si>
    <t>Obstetrics &amp; Gynecology - Reprod Endocrn&amp;Infertility</t>
  </si>
  <si>
    <t>Obstetrics and Gynecology&amp;Reprod</t>
  </si>
  <si>
    <t>Communication Science and Disorders</t>
  </si>
  <si>
    <t>Medical Laboratory and Radiation Sciences</t>
  </si>
  <si>
    <t>Extension - Rural and Agricultural Voc Rehab</t>
  </si>
  <si>
    <t>Sponsored Awards by College FY 2012</t>
  </si>
  <si>
    <t>FY 2012 Sponsored Project Activity Report</t>
  </si>
  <si>
    <t>Classics</t>
  </si>
  <si>
    <t>Philosophy</t>
  </si>
  <si>
    <t>Anesthesiology</t>
  </si>
  <si>
    <t>Pediatrics - Hematology Oncology</t>
  </si>
  <si>
    <t>College of Nursing and Health Sciences Dean</t>
  </si>
  <si>
    <t>Academic Support Programs</t>
  </si>
  <si>
    <t>Administrative &amp; Facilities Services</t>
  </si>
  <si>
    <t>Animal Care Management</t>
  </si>
  <si>
    <t>Continuing Education Administration</t>
  </si>
  <si>
    <t>EPSCoR</t>
  </si>
  <si>
    <t>Facilities Design and Construction</t>
  </si>
  <si>
    <t>Graduate College</t>
  </si>
  <si>
    <t>IMF / TSP</t>
  </si>
  <si>
    <t>Police Services</t>
  </si>
  <si>
    <t>Transportation Research Center</t>
  </si>
  <si>
    <t>VP Research Office</t>
  </si>
  <si>
    <t>VT Ctr for Clinical &amp; Translational Science</t>
  </si>
  <si>
    <t>Women's Center</t>
  </si>
  <si>
    <t>Sponsored Awards by Purpose FY 2012</t>
  </si>
  <si>
    <t>Sponsored Awards by Sponsor Type FY 2012</t>
  </si>
  <si>
    <t xml:space="preserve">FY 2012 Sponsored Project Activity Report </t>
  </si>
  <si>
    <t>Awards* Received FY 2011 and FY 2012 by Academic Unit</t>
  </si>
  <si>
    <t>* State funds include approximately $13.9 million in federal flow through funds.</t>
  </si>
  <si>
    <r>
      <t xml:space="preserve">FY 2012 Sponsored Projects Activity Report Summary - </t>
    </r>
    <r>
      <rPr>
        <b/>
        <sz val="12"/>
        <color rgb="FF006600"/>
        <rFont val="Garamond"/>
        <family val="1"/>
      </rPr>
      <t>Revised 07/17/13</t>
    </r>
  </si>
  <si>
    <t>Revised 07/17/13</t>
  </si>
  <si>
    <t>Sponsored Project Awards* -- totaling  $129,439,813 in FY2012</t>
  </si>
  <si>
    <r>
      <t xml:space="preserve">FY 2012 Sponsored Programs Activity Report  </t>
    </r>
    <r>
      <rPr>
        <b/>
        <sz val="12"/>
        <color rgb="FF006600"/>
        <rFont val="Garamond"/>
        <family val="1"/>
      </rPr>
      <t xml:space="preserve">Revised 07/17/13                            </t>
    </r>
    <r>
      <rPr>
        <b/>
        <sz val="13"/>
        <color rgb="FF006600"/>
        <rFont val="Garamond"/>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</si>
</sst>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0_);[Red]\(&quot;$&quot;#,##0\)"/>
    <numFmt numFmtId="44" formatCode="_(&quot;$&quot;* #,##0.00_);_(&quot;$&quot;* \(#,##0.00\);_(&quot;$&quot;* &quot;-&quot;??_);_(@_)"/>
    <numFmt numFmtId="43" formatCode="_(* #,##0.00_);_(* \(#,##0.00\);_(* &quot;-&quot;??_);_(@_)"/>
    <numFmt numFmtId="164" formatCode="_(* #,##0.0_);_(* \(#,##0.0\);_(* &quot;-&quot;??_);_(@_)"/>
    <numFmt numFmtId="165" formatCode="_(* #,##0_);_(* \(#,##0\);_(* &quot;-&quot;??_);_(@_)"/>
    <numFmt numFmtId="166" formatCode="&quot;$&quot;#,##0"/>
    <numFmt numFmtId="167" formatCode="0.0"/>
  </numFmts>
  <fonts count="46">
    <font>
      <sz val="10"/>
      <name val="Arial"/>
    </font>
    <font>
      <sz val="10"/>
      <name val="Arial"/>
    </font>
    <font>
      <sz val="22"/>
      <name val="Arial"/>
      <family val="2"/>
    </font>
    <font>
      <sz val="6.5"/>
      <name val="Small Fonts"/>
      <family val="2"/>
    </font>
    <font>
      <b/>
      <sz val="6.5"/>
      <name val="Small Fonts"/>
      <family val="2"/>
    </font>
    <font>
      <b/>
      <sz val="6.5"/>
      <name val="Arial"/>
      <family val="2"/>
    </font>
    <font>
      <b/>
      <sz val="14"/>
      <name val="Arial"/>
      <family val="2"/>
    </font>
    <font>
      <b/>
      <sz val="10"/>
      <name val="Arial"/>
      <family val="2"/>
      <charset val="204"/>
    </font>
    <font>
      <b/>
      <sz val="10"/>
      <name val="Arial"/>
      <family val="2"/>
    </font>
    <font>
      <sz val="10"/>
      <name val="Arial"/>
      <family val="2"/>
      <charset val="204"/>
    </font>
    <font>
      <b/>
      <sz val="12"/>
      <name val="Arial"/>
      <family val="2"/>
      <charset val="204"/>
    </font>
    <font>
      <b/>
      <sz val="9"/>
      <name val="Arial"/>
      <family val="2"/>
      <charset val="204"/>
    </font>
    <font>
      <b/>
      <sz val="12"/>
      <name val="Arial"/>
      <family val="2"/>
    </font>
    <font>
      <sz val="12"/>
      <name val="Arial"/>
      <family val="2"/>
    </font>
    <font>
      <sz val="12"/>
      <name val="Helvetica"/>
      <family val="2"/>
    </font>
    <font>
      <sz val="12"/>
      <name val="Arial"/>
      <family val="2"/>
    </font>
    <font>
      <sz val="10"/>
      <name val="Helvetica"/>
      <family val="2"/>
    </font>
    <font>
      <sz val="10"/>
      <name val="Arial"/>
      <family val="2"/>
    </font>
    <font>
      <b/>
      <sz val="10"/>
      <name val="Helvetica"/>
      <family val="2"/>
    </font>
    <font>
      <sz val="10"/>
      <name val="Helvetica"/>
      <family val="2"/>
    </font>
    <font>
      <sz val="8"/>
      <name val="Helvetica"/>
      <family val="2"/>
    </font>
    <font>
      <sz val="12"/>
      <color indexed="10"/>
      <name val="Arial"/>
      <family val="2"/>
    </font>
    <font>
      <i/>
      <sz val="12"/>
      <name val="Arial"/>
      <family val="2"/>
    </font>
    <font>
      <sz val="9"/>
      <color indexed="10"/>
      <name val="Geneva"/>
    </font>
    <font>
      <sz val="9"/>
      <name val="Geneva"/>
    </font>
    <font>
      <b/>
      <sz val="10"/>
      <name val="Arial"/>
      <family val="2"/>
    </font>
    <font>
      <b/>
      <sz val="12"/>
      <name val="Helvetica"/>
      <family val="2"/>
    </font>
    <font>
      <b/>
      <sz val="12"/>
      <name val="Helvetica"/>
      <family val="2"/>
    </font>
    <font>
      <sz val="10"/>
      <name val="Arial"/>
      <family val="2"/>
    </font>
    <font>
      <sz val="10"/>
      <name val="Arial"/>
      <family val="2"/>
    </font>
    <font>
      <sz val="9"/>
      <name val="Arial"/>
      <family val="2"/>
    </font>
    <font>
      <sz val="8"/>
      <name val="Arial"/>
      <family val="2"/>
    </font>
    <font>
      <sz val="12"/>
      <name val="Arial"/>
      <family val="2"/>
      <charset val="204"/>
    </font>
    <font>
      <b/>
      <sz val="9"/>
      <name val="Arial"/>
      <family val="2"/>
    </font>
    <font>
      <b/>
      <sz val="11"/>
      <name val="Arial"/>
      <family val="2"/>
    </font>
    <font>
      <sz val="11"/>
      <name val="Arial"/>
      <family val="2"/>
    </font>
    <font>
      <sz val="14"/>
      <name val="Arial"/>
      <family val="2"/>
    </font>
    <font>
      <b/>
      <u/>
      <sz val="10"/>
      <name val="Arial"/>
      <family val="2"/>
    </font>
    <font>
      <sz val="11"/>
      <color indexed="8"/>
      <name val="Calibri"/>
    </font>
    <font>
      <sz val="10"/>
      <color indexed="8"/>
      <name val="Arial"/>
    </font>
    <font>
      <b/>
      <sz val="14"/>
      <color rgb="FF006600"/>
      <name val="Garamond"/>
      <family val="1"/>
    </font>
    <font>
      <b/>
      <sz val="16"/>
      <color rgb="FF006600"/>
      <name val="Garamond"/>
      <family val="1"/>
    </font>
    <font>
      <b/>
      <sz val="13"/>
      <color rgb="FF006600"/>
      <name val="Garamond"/>
      <family val="1"/>
    </font>
    <font>
      <sz val="13"/>
      <color rgb="FF006600"/>
      <name val="Garamond"/>
      <family val="1"/>
    </font>
    <font>
      <b/>
      <sz val="12"/>
      <color rgb="FF006600"/>
      <name val="Arial"/>
      <family val="2"/>
    </font>
    <font>
      <b/>
      <sz val="12"/>
      <color rgb="FF006600"/>
      <name val="Garamond"/>
      <family val="1"/>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s>
  <borders count="15">
    <border>
      <left/>
      <right/>
      <top/>
      <bottom/>
      <diagonal/>
    </border>
    <border>
      <left/>
      <right/>
      <top/>
      <bottom style="thin">
        <color indexed="64"/>
      </bottom>
      <diagonal/>
    </border>
    <border>
      <left style="thin">
        <color indexed="64"/>
      </left>
      <right style="thin">
        <color indexed="64"/>
      </right>
      <top/>
      <bottom/>
      <diagonal/>
    </border>
    <border>
      <left/>
      <right/>
      <top/>
      <bottom style="medium">
        <color indexed="64"/>
      </bottom>
      <diagonal/>
    </border>
    <border>
      <left/>
      <right/>
      <top/>
      <bottom style="double">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39" fillId="0" borderId="0"/>
    <xf numFmtId="0" fontId="15" fillId="0" borderId="0"/>
    <xf numFmtId="9" fontId="1" fillId="0" borderId="0" applyFont="0" applyFill="0" applyBorder="0" applyAlignment="0" applyProtection="0"/>
  </cellStyleXfs>
  <cellXfs count="213">
    <xf numFmtId="0" fontId="0" fillId="0" borderId="0" xfId="0"/>
    <xf numFmtId="0" fontId="7" fillId="2" borderId="0" xfId="0" applyFont="1" applyFill="1" applyBorder="1" applyAlignment="1">
      <alignment horizontal="left" vertical="top" wrapText="1"/>
    </xf>
    <xf numFmtId="0" fontId="0" fillId="2" borderId="0" xfId="0" applyFill="1" applyBorder="1" applyAlignment="1">
      <alignment horizontal="left" vertical="top" wrapText="1"/>
    </xf>
    <xf numFmtId="165" fontId="0" fillId="2" borderId="0" xfId="1" applyNumberFormat="1" applyFont="1" applyFill="1" applyBorder="1" applyAlignment="1">
      <alignment horizontal="left" vertical="top" wrapText="1"/>
    </xf>
    <xf numFmtId="0" fontId="0" fillId="2" borderId="0" xfId="0" applyFill="1" applyAlignment="1"/>
    <xf numFmtId="165" fontId="16" fillId="2" borderId="0" xfId="1" applyNumberFormat="1" applyFont="1" applyFill="1"/>
    <xf numFmtId="165" fontId="15" fillId="2" borderId="0" xfId="1" applyNumberFormat="1" applyFont="1" applyFill="1"/>
    <xf numFmtId="165" fontId="17" fillId="2" borderId="0" xfId="1" applyNumberFormat="1" applyFont="1" applyFill="1"/>
    <xf numFmtId="165" fontId="14" fillId="2" borderId="0" xfId="1" applyNumberFormat="1" applyFont="1" applyFill="1"/>
    <xf numFmtId="165" fontId="19" fillId="2" borderId="0" xfId="1" applyNumberFormat="1" applyFont="1" applyFill="1" applyBorder="1"/>
    <xf numFmtId="165" fontId="19" fillId="2" borderId="0" xfId="1" applyNumberFormat="1" applyFont="1" applyFill="1" applyBorder="1" applyAlignment="1">
      <alignment horizontal="right"/>
    </xf>
    <xf numFmtId="165" fontId="20" fillId="2" borderId="0" xfId="1" applyNumberFormat="1" applyFont="1" applyFill="1"/>
    <xf numFmtId="0" fontId="0" fillId="2" borderId="0" xfId="0" applyFill="1" applyBorder="1" applyAlignment="1">
      <alignment horizontal="center" vertical="top" wrapText="1"/>
    </xf>
    <xf numFmtId="0" fontId="12" fillId="2" borderId="0" xfId="0" applyFont="1" applyFill="1"/>
    <xf numFmtId="0" fontId="3" fillId="2" borderId="0" xfId="0" applyFont="1" applyFill="1" applyAlignment="1">
      <alignment horizontal="left" vertical="top" wrapText="1"/>
    </xf>
    <xf numFmtId="165" fontId="7" fillId="2" borderId="0" xfId="1" applyNumberFormat="1" applyFont="1" applyFill="1" applyBorder="1" applyAlignment="1">
      <alignment horizontal="left" vertical="top" wrapText="1"/>
    </xf>
    <xf numFmtId="0" fontId="0" fillId="2" borderId="0" xfId="0" applyFill="1"/>
    <xf numFmtId="165" fontId="7" fillId="2" borderId="0" xfId="1" applyNumberFormat="1" applyFont="1" applyFill="1" applyBorder="1" applyAlignment="1">
      <alignment vertical="top" wrapText="1"/>
    </xf>
    <xf numFmtId="165" fontId="7" fillId="2" borderId="1" xfId="1" applyNumberFormat="1" applyFont="1" applyFill="1" applyBorder="1" applyAlignment="1">
      <alignment horizontal="left" vertical="top" wrapText="1"/>
    </xf>
    <xf numFmtId="165" fontId="0" fillId="3" borderId="0" xfId="1" applyNumberFormat="1" applyFont="1" applyFill="1" applyBorder="1" applyAlignment="1">
      <alignment horizontal="left" vertical="top" wrapText="1"/>
    </xf>
    <xf numFmtId="165" fontId="6" fillId="3" borderId="0" xfId="1" applyNumberFormat="1" applyFont="1" applyFill="1" applyBorder="1" applyAlignment="1">
      <alignment horizontal="left" vertical="top" wrapText="1"/>
    </xf>
    <xf numFmtId="0" fontId="0" fillId="3" borderId="0" xfId="0" applyFill="1" applyBorder="1" applyAlignment="1">
      <alignment horizontal="left" vertical="top" wrapText="1"/>
    </xf>
    <xf numFmtId="0" fontId="0" fillId="3" borderId="0" xfId="0" applyFill="1" applyAlignment="1">
      <alignment horizontal="left" vertical="top" wrapText="1"/>
    </xf>
    <xf numFmtId="0" fontId="9" fillId="3" borderId="0" xfId="0" applyFont="1" applyFill="1" applyBorder="1" applyAlignment="1">
      <alignment horizontal="left" vertical="top" wrapText="1"/>
    </xf>
    <xf numFmtId="165" fontId="3" fillId="3" borderId="0" xfId="1" applyNumberFormat="1" applyFont="1" applyFill="1" applyAlignment="1">
      <alignment horizontal="left" vertical="top" wrapText="1"/>
    </xf>
    <xf numFmtId="165" fontId="4" fillId="3" borderId="0" xfId="1" applyNumberFormat="1" applyFont="1" applyFill="1" applyBorder="1" applyAlignment="1">
      <alignment horizontal="left" vertical="top" wrapText="1"/>
    </xf>
    <xf numFmtId="0" fontId="0" fillId="3" borderId="0" xfId="0" applyFill="1" applyAlignment="1"/>
    <xf numFmtId="165" fontId="15" fillId="3" borderId="0" xfId="1" applyNumberFormat="1" applyFont="1" applyFill="1"/>
    <xf numFmtId="165" fontId="15" fillId="3" borderId="0" xfId="1" applyNumberFormat="1" applyFont="1" applyFill="1" applyAlignment="1">
      <alignment horizontal="center"/>
    </xf>
    <xf numFmtId="165" fontId="21" fillId="3" borderId="0" xfId="1" applyNumberFormat="1" applyFont="1" applyFill="1" applyAlignment="1">
      <alignment horizontal="center"/>
    </xf>
    <xf numFmtId="165" fontId="22" fillId="3" borderId="0" xfId="1" applyNumberFormat="1" applyFont="1" applyFill="1"/>
    <xf numFmtId="167" fontId="23" fillId="3" borderId="0" xfId="0" applyNumberFormat="1" applyFont="1" applyFill="1" applyAlignment="1">
      <alignment horizontal="center"/>
    </xf>
    <xf numFmtId="167" fontId="24" fillId="3" borderId="0" xfId="4" applyNumberFormat="1" applyFont="1" applyFill="1" applyBorder="1"/>
    <xf numFmtId="0" fontId="0" fillId="3" borderId="0" xfId="0" applyFill="1" applyBorder="1" applyAlignment="1">
      <alignment horizontal="center" vertical="top" wrapText="1"/>
    </xf>
    <xf numFmtId="165" fontId="0" fillId="3" borderId="0" xfId="1" applyNumberFormat="1" applyFont="1" applyFill="1" applyBorder="1" applyAlignment="1">
      <alignment horizontal="center" vertical="top" wrapText="1"/>
    </xf>
    <xf numFmtId="165" fontId="8" fillId="3" borderId="0" xfId="1" applyNumberFormat="1" applyFont="1" applyFill="1" applyBorder="1" applyAlignment="1">
      <alignment horizontal="left" vertical="top" wrapText="1"/>
    </xf>
    <xf numFmtId="0" fontId="8" fillId="3" borderId="0" xfId="0" applyFont="1" applyFill="1" applyBorder="1" applyAlignment="1">
      <alignment horizontal="left" vertical="top" wrapText="1"/>
    </xf>
    <xf numFmtId="165" fontId="9" fillId="3" borderId="0" xfId="1" applyNumberFormat="1" applyFont="1" applyFill="1" applyBorder="1" applyAlignment="1">
      <alignment horizontal="left" vertical="top" wrapText="1"/>
    </xf>
    <xf numFmtId="0" fontId="9" fillId="3" borderId="0" xfId="0" applyFont="1" applyFill="1" applyBorder="1" applyAlignment="1">
      <alignment horizontal="center" vertical="top" wrapText="1"/>
    </xf>
    <xf numFmtId="165" fontId="9" fillId="3" borderId="0" xfId="1" applyNumberFormat="1" applyFont="1" applyFill="1" applyBorder="1" applyAlignment="1">
      <alignment horizontal="center" vertical="top" wrapText="1"/>
    </xf>
    <xf numFmtId="14" fontId="0" fillId="3" borderId="0" xfId="0" applyNumberFormat="1" applyFill="1" applyBorder="1" applyAlignment="1">
      <alignment horizontal="left" vertical="top" wrapText="1"/>
    </xf>
    <xf numFmtId="0" fontId="9" fillId="3" borderId="0" xfId="0" applyFont="1" applyFill="1" applyAlignment="1">
      <alignment horizontal="left" vertical="top" wrapText="1"/>
    </xf>
    <xf numFmtId="0" fontId="7" fillId="3" borderId="0" xfId="0" applyFont="1" applyFill="1" applyBorder="1" applyAlignment="1">
      <alignment horizontal="left" vertical="top" wrapText="1"/>
    </xf>
    <xf numFmtId="165" fontId="7" fillId="3" borderId="0" xfId="0" applyNumberFormat="1" applyFont="1" applyFill="1" applyBorder="1" applyAlignment="1">
      <alignment horizontal="center" vertical="top" wrapText="1"/>
    </xf>
    <xf numFmtId="165" fontId="7" fillId="3" borderId="0" xfId="1" applyNumberFormat="1" applyFont="1" applyFill="1" applyBorder="1" applyAlignment="1">
      <alignment horizontal="center" vertical="top" wrapText="1"/>
    </xf>
    <xf numFmtId="0" fontId="0" fillId="3" borderId="0" xfId="0" applyFill="1" applyAlignment="1">
      <alignment horizontal="center" vertical="top" wrapText="1"/>
    </xf>
    <xf numFmtId="165" fontId="0" fillId="3" borderId="0" xfId="1" applyNumberFormat="1" applyFont="1" applyFill="1" applyAlignment="1">
      <alignment horizontal="center" vertical="top" wrapText="1"/>
    </xf>
    <xf numFmtId="165" fontId="0" fillId="3" borderId="0" xfId="1" applyNumberFormat="1" applyFont="1" applyFill="1" applyAlignment="1">
      <alignment horizontal="left" vertical="top" wrapText="1"/>
    </xf>
    <xf numFmtId="0" fontId="7" fillId="3" borderId="0" xfId="0" applyFont="1" applyFill="1" applyBorder="1" applyAlignment="1">
      <alignment horizontal="right" vertical="top" wrapText="1"/>
    </xf>
    <xf numFmtId="14" fontId="7" fillId="3" borderId="0" xfId="0" applyNumberFormat="1" applyFont="1" applyFill="1" applyBorder="1" applyAlignment="1">
      <alignment horizontal="left" vertical="top" wrapText="1"/>
    </xf>
    <xf numFmtId="165" fontId="3" fillId="3" borderId="0" xfId="1" applyNumberFormat="1" applyFont="1" applyFill="1" applyAlignment="1">
      <alignment horizontal="center" vertical="top" wrapText="1"/>
    </xf>
    <xf numFmtId="0" fontId="0" fillId="3" borderId="0" xfId="0" applyFill="1"/>
    <xf numFmtId="0" fontId="0" fillId="3" borderId="0" xfId="0" applyFill="1" applyAlignment="1">
      <alignment horizontal="right"/>
    </xf>
    <xf numFmtId="0" fontId="25" fillId="2" borderId="0" xfId="0" applyFont="1" applyFill="1" applyBorder="1" applyAlignment="1">
      <alignment horizontal="left" vertical="top" wrapText="1"/>
    </xf>
    <xf numFmtId="0" fontId="3" fillId="2" borderId="0" xfId="0" applyFont="1" applyFill="1" applyAlignment="1">
      <alignment horizontal="center" vertical="top" wrapText="1"/>
    </xf>
    <xf numFmtId="0" fontId="4" fillId="2" borderId="0" xfId="0" applyFont="1" applyFill="1" applyBorder="1" applyAlignment="1">
      <alignment horizontal="left" vertical="top" wrapText="1"/>
    </xf>
    <xf numFmtId="0" fontId="5" fillId="2" borderId="0" xfId="0" applyFont="1" applyFill="1" applyBorder="1" applyAlignment="1">
      <alignment horizontal="left" vertical="top" wrapText="1"/>
    </xf>
    <xf numFmtId="49" fontId="18" fillId="2" borderId="0" xfId="1" applyNumberFormat="1" applyFont="1" applyFill="1" applyBorder="1" applyAlignment="1">
      <alignment horizontal="center"/>
    </xf>
    <xf numFmtId="165" fontId="19" fillId="2" borderId="0" xfId="1" applyNumberFormat="1" applyFont="1" applyFill="1" applyBorder="1" applyAlignment="1">
      <alignment horizontal="center"/>
    </xf>
    <xf numFmtId="166" fontId="9" fillId="2" borderId="0" xfId="2" applyNumberFormat="1" applyFont="1" applyFill="1" applyBorder="1" applyAlignment="1">
      <alignment horizontal="right" vertical="top" wrapText="1"/>
    </xf>
    <xf numFmtId="10" fontId="0" fillId="2" borderId="0" xfId="5" applyNumberFormat="1" applyFont="1" applyFill="1" applyBorder="1" applyAlignment="1">
      <alignment horizontal="center" vertical="top" wrapText="1"/>
    </xf>
    <xf numFmtId="165" fontId="14" fillId="2" borderId="1" xfId="1" applyNumberFormat="1" applyFont="1" applyFill="1" applyBorder="1"/>
    <xf numFmtId="164" fontId="14" fillId="2" borderId="1" xfId="1" applyNumberFormat="1" applyFont="1" applyFill="1" applyBorder="1"/>
    <xf numFmtId="0" fontId="25" fillId="3" borderId="0" xfId="0" applyFont="1" applyFill="1" applyAlignment="1">
      <alignment horizontal="left" vertical="top" wrapText="1"/>
    </xf>
    <xf numFmtId="0" fontId="17" fillId="2" borderId="0" xfId="0" applyFont="1" applyFill="1" applyBorder="1" applyAlignment="1">
      <alignment horizontal="left" vertical="top" wrapText="1"/>
    </xf>
    <xf numFmtId="0" fontId="17" fillId="3" borderId="0" xfId="0" applyFont="1" applyFill="1" applyAlignment="1">
      <alignment horizontal="left" vertical="top" wrapText="1"/>
    </xf>
    <xf numFmtId="0" fontId="17" fillId="3" borderId="0" xfId="0" applyFont="1" applyFill="1" applyBorder="1" applyAlignment="1">
      <alignment horizontal="left" vertical="top" wrapText="1"/>
    </xf>
    <xf numFmtId="0" fontId="11" fillId="2" borderId="1" xfId="0" applyFont="1" applyFill="1" applyBorder="1" applyAlignment="1">
      <alignment horizontal="center" vertical="top" wrapText="1"/>
    </xf>
    <xf numFmtId="0" fontId="0" fillId="3" borderId="0" xfId="0" applyFill="1" applyAlignment="1">
      <alignment horizontal="center"/>
    </xf>
    <xf numFmtId="0" fontId="28" fillId="3" borderId="0" xfId="0" applyFont="1" applyFill="1" applyBorder="1" applyAlignment="1">
      <alignment horizontal="left" vertical="top" wrapText="1"/>
    </xf>
    <xf numFmtId="0" fontId="28" fillId="3" borderId="0" xfId="0" applyFont="1" applyFill="1" applyAlignment="1">
      <alignment horizontal="left" vertical="top" wrapText="1"/>
    </xf>
    <xf numFmtId="0" fontId="29" fillId="3" borderId="0" xfId="0" applyFont="1" applyFill="1" applyAlignment="1">
      <alignment horizontal="left" vertical="top" wrapText="1"/>
    </xf>
    <xf numFmtId="10" fontId="0" fillId="0" borderId="0" xfId="5" applyNumberFormat="1" applyFont="1" applyAlignment="1">
      <alignment wrapText="1"/>
    </xf>
    <xf numFmtId="165" fontId="0" fillId="0" borderId="0" xfId="1" applyNumberFormat="1" applyFont="1" applyBorder="1" applyAlignment="1">
      <alignment horizontal="left" vertical="top" wrapText="1"/>
    </xf>
    <xf numFmtId="10" fontId="0" fillId="0" borderId="0" xfId="0" applyNumberFormat="1" applyAlignment="1">
      <alignment wrapText="1"/>
    </xf>
    <xf numFmtId="10" fontId="30" fillId="0" borderId="0" xfId="0" applyNumberFormat="1" applyFont="1" applyAlignment="1">
      <alignment wrapText="1"/>
    </xf>
    <xf numFmtId="10" fontId="0" fillId="0" borderId="0" xfId="0" applyNumberFormat="1"/>
    <xf numFmtId="0" fontId="25" fillId="0" borderId="0" xfId="0" applyFont="1" applyAlignment="1">
      <alignment horizontal="right"/>
    </xf>
    <xf numFmtId="0" fontId="0" fillId="0" borderId="0" xfId="0" applyBorder="1"/>
    <xf numFmtId="0" fontId="25" fillId="0" borderId="0" xfId="0" applyFont="1"/>
    <xf numFmtId="0" fontId="0" fillId="0" borderId="0" xfId="0" applyBorder="1" applyAlignment="1">
      <alignment horizontal="center" vertical="top" wrapText="1"/>
    </xf>
    <xf numFmtId="10" fontId="25" fillId="2" borderId="0" xfId="5" applyNumberFormat="1" applyFont="1" applyFill="1" applyBorder="1" applyAlignment="1">
      <alignment horizontal="center" vertical="top" wrapText="1"/>
    </xf>
    <xf numFmtId="3" fontId="7" fillId="2" borderId="0" xfId="0" applyNumberFormat="1" applyFont="1" applyFill="1" applyBorder="1" applyAlignment="1">
      <alignment horizontal="center" vertical="top" wrapText="1"/>
    </xf>
    <xf numFmtId="3" fontId="0" fillId="2" borderId="0" xfId="0" applyNumberFormat="1" applyFill="1" applyBorder="1" applyAlignment="1">
      <alignment horizontal="center" vertical="top" wrapText="1"/>
    </xf>
    <xf numFmtId="10" fontId="9" fillId="2" borderId="0" xfId="5" applyNumberFormat="1" applyFont="1" applyFill="1" applyBorder="1" applyAlignment="1">
      <alignment horizontal="center" vertical="top" wrapText="1"/>
    </xf>
    <xf numFmtId="3" fontId="0" fillId="3" borderId="0" xfId="0" applyNumberFormat="1" applyFill="1" applyBorder="1" applyAlignment="1">
      <alignment horizontal="center" vertical="top" wrapText="1"/>
    </xf>
    <xf numFmtId="3" fontId="7" fillId="3" borderId="0" xfId="0" applyNumberFormat="1" applyFont="1" applyFill="1" applyBorder="1" applyAlignment="1">
      <alignment horizontal="center" vertical="top" wrapText="1"/>
    </xf>
    <xf numFmtId="0" fontId="0" fillId="0" borderId="0" xfId="0" applyBorder="1" applyAlignment="1">
      <alignment vertical="top" wrapText="1"/>
    </xf>
    <xf numFmtId="166" fontId="3" fillId="2" borderId="0" xfId="0" applyNumberFormat="1" applyFont="1" applyFill="1" applyAlignment="1">
      <alignment vertical="top" wrapText="1"/>
    </xf>
    <xf numFmtId="166" fontId="7" fillId="2" borderId="0" xfId="2" applyNumberFormat="1" applyFont="1" applyFill="1" applyAlignment="1">
      <alignment vertical="top" wrapText="1"/>
    </xf>
    <xf numFmtId="166" fontId="7" fillId="2" borderId="0" xfId="1" applyNumberFormat="1" applyFont="1" applyFill="1" applyBorder="1" applyAlignment="1">
      <alignment vertical="top" wrapText="1"/>
    </xf>
    <xf numFmtId="166" fontId="0" fillId="2" borderId="0" xfId="1" applyNumberFormat="1" applyFont="1" applyFill="1" applyBorder="1" applyAlignment="1">
      <alignment vertical="top" wrapText="1"/>
    </xf>
    <xf numFmtId="166" fontId="25" fillId="2" borderId="0" xfId="1" applyNumberFormat="1" applyFont="1" applyFill="1" applyBorder="1" applyAlignment="1">
      <alignment vertical="top" wrapText="1"/>
    </xf>
    <xf numFmtId="166" fontId="0" fillId="3" borderId="0" xfId="0" applyNumberFormat="1" applyFill="1" applyAlignment="1"/>
    <xf numFmtId="166" fontId="0" fillId="3" borderId="0" xfId="1" applyNumberFormat="1" applyFont="1" applyFill="1" applyBorder="1" applyAlignment="1">
      <alignment vertical="top" wrapText="1"/>
    </xf>
    <xf numFmtId="166" fontId="7" fillId="3" borderId="0" xfId="1" applyNumberFormat="1" applyFont="1" applyFill="1" applyBorder="1" applyAlignment="1">
      <alignment vertical="top" wrapText="1"/>
    </xf>
    <xf numFmtId="166" fontId="9" fillId="3" borderId="0" xfId="1" applyNumberFormat="1" applyFont="1" applyFill="1" applyBorder="1" applyAlignment="1">
      <alignment vertical="top" wrapText="1"/>
    </xf>
    <xf numFmtId="166" fontId="0" fillId="3" borderId="0" xfId="0" applyNumberFormat="1" applyFill="1" applyBorder="1" applyAlignment="1">
      <alignment vertical="top" wrapText="1"/>
    </xf>
    <xf numFmtId="166" fontId="7" fillId="3" borderId="0" xfId="0" applyNumberFormat="1" applyFont="1" applyFill="1" applyBorder="1" applyAlignment="1">
      <alignment vertical="top" wrapText="1"/>
    </xf>
    <xf numFmtId="166" fontId="0" fillId="3" borderId="0" xfId="0" applyNumberFormat="1" applyFill="1" applyAlignment="1">
      <alignment vertical="top" wrapText="1"/>
    </xf>
    <xf numFmtId="0" fontId="0" fillId="0" borderId="0" xfId="0" applyFill="1" applyBorder="1"/>
    <xf numFmtId="0" fontId="10" fillId="2" borderId="0" xfId="0" applyNumberFormat="1" applyFont="1" applyFill="1" applyBorder="1" applyAlignment="1">
      <alignment horizontal="right" vertical="top" wrapText="1"/>
    </xf>
    <xf numFmtId="0" fontId="3" fillId="2" borderId="0" xfId="0" applyFont="1" applyFill="1" applyAlignment="1">
      <alignment horizontal="right" vertical="top" wrapText="1"/>
    </xf>
    <xf numFmtId="0" fontId="11" fillId="2" borderId="1" xfId="0" applyFont="1" applyFill="1" applyBorder="1" applyAlignment="1">
      <alignment horizontal="right" vertical="top" wrapText="1"/>
    </xf>
    <xf numFmtId="0" fontId="0" fillId="0" borderId="0" xfId="0" applyAlignment="1">
      <alignment horizontal="right"/>
    </xf>
    <xf numFmtId="0" fontId="0" fillId="2" borderId="0" xfId="0" applyFill="1" applyBorder="1" applyAlignment="1">
      <alignment horizontal="right" vertical="top" wrapText="1"/>
    </xf>
    <xf numFmtId="0" fontId="7" fillId="2" borderId="0" xfId="0" applyFont="1" applyFill="1" applyAlignment="1">
      <alignment horizontal="right" vertical="top" wrapText="1"/>
    </xf>
    <xf numFmtId="0" fontId="7" fillId="2" borderId="0" xfId="0" applyFont="1" applyFill="1" applyBorder="1" applyAlignment="1">
      <alignment horizontal="right" vertical="top" wrapText="1"/>
    </xf>
    <xf numFmtId="0" fontId="25" fillId="2" borderId="0" xfId="0" applyFont="1" applyFill="1" applyBorder="1" applyAlignment="1">
      <alignment horizontal="right" vertical="top" wrapText="1"/>
    </xf>
    <xf numFmtId="0" fontId="0" fillId="3" borderId="0" xfId="0" applyFill="1" applyBorder="1" applyAlignment="1">
      <alignment horizontal="right" vertical="top" wrapText="1"/>
    </xf>
    <xf numFmtId="0" fontId="9" fillId="3" borderId="0" xfId="0" applyFont="1" applyFill="1" applyBorder="1" applyAlignment="1">
      <alignment horizontal="right" vertical="top" wrapText="1"/>
    </xf>
    <xf numFmtId="0" fontId="0" fillId="3" borderId="0" xfId="0" applyFill="1" applyAlignment="1">
      <alignment horizontal="right" vertical="top" wrapText="1"/>
    </xf>
    <xf numFmtId="0" fontId="25" fillId="2" borderId="1" xfId="0" applyFont="1" applyFill="1" applyBorder="1" applyAlignment="1">
      <alignment horizontal="left" vertical="top" wrapText="1"/>
    </xf>
    <xf numFmtId="0" fontId="33" fillId="0" borderId="1" xfId="0" applyFont="1" applyBorder="1" applyAlignment="1">
      <alignment horizontal="right"/>
    </xf>
    <xf numFmtId="10" fontId="33" fillId="2" borderId="1" xfId="5" applyNumberFormat="1" applyFont="1" applyFill="1" applyBorder="1" applyAlignment="1">
      <alignment horizontal="center" vertical="top" wrapText="1"/>
    </xf>
    <xf numFmtId="1" fontId="34" fillId="2" borderId="2" xfId="1" applyNumberFormat="1" applyFont="1" applyFill="1" applyBorder="1" applyAlignment="1">
      <alignment horizontal="center"/>
    </xf>
    <xf numFmtId="165" fontId="35" fillId="2" borderId="2" xfId="1" applyNumberFormat="1" applyFont="1" applyFill="1" applyBorder="1"/>
    <xf numFmtId="165" fontId="35" fillId="2" borderId="2" xfId="1" applyNumberFormat="1" applyFont="1" applyFill="1" applyBorder="1" applyAlignment="1">
      <alignment horizontal="right"/>
    </xf>
    <xf numFmtId="10" fontId="0" fillId="0" borderId="3" xfId="0" applyNumberFormat="1" applyBorder="1" applyAlignment="1">
      <alignment wrapText="1"/>
    </xf>
    <xf numFmtId="165" fontId="15" fillId="3" borderId="0" xfId="1" applyNumberFormat="1" applyFont="1" applyFill="1" applyBorder="1"/>
    <xf numFmtId="165" fontId="22" fillId="3" borderId="0" xfId="1" applyNumberFormat="1" applyFont="1" applyFill="1" applyBorder="1"/>
    <xf numFmtId="10" fontId="17" fillId="2" borderId="0" xfId="5" applyNumberFormat="1" applyFont="1" applyFill="1" applyBorder="1" applyAlignment="1">
      <alignment horizontal="center" vertical="top" wrapText="1"/>
    </xf>
    <xf numFmtId="6" fontId="25" fillId="0" borderId="0" xfId="0" applyNumberFormat="1" applyFont="1" applyAlignment="1">
      <alignment horizontal="right"/>
    </xf>
    <xf numFmtId="6" fontId="0" fillId="0" borderId="0" xfId="0" applyNumberFormat="1" applyAlignment="1"/>
    <xf numFmtId="6" fontId="25" fillId="0" borderId="0" xfId="0" applyNumberFormat="1" applyFont="1" applyAlignment="1"/>
    <xf numFmtId="9" fontId="25" fillId="2" borderId="0" xfId="0" applyNumberFormat="1" applyFont="1" applyFill="1" applyBorder="1" applyAlignment="1">
      <alignment horizontal="center" vertical="top" wrapText="1"/>
    </xf>
    <xf numFmtId="0" fontId="36" fillId="2" borderId="0" xfId="0" applyFont="1" applyFill="1" applyBorder="1" applyAlignment="1">
      <alignment horizontal="left" vertical="top" wrapText="1"/>
    </xf>
    <xf numFmtId="3" fontId="28" fillId="3" borderId="0" xfId="0" applyNumberFormat="1" applyFont="1" applyFill="1" applyBorder="1" applyAlignment="1">
      <alignment horizontal="right" vertical="top" wrapText="1"/>
    </xf>
    <xf numFmtId="3" fontId="28" fillId="3" borderId="0" xfId="0" applyNumberFormat="1" applyFont="1" applyFill="1" applyAlignment="1">
      <alignment horizontal="right" vertical="top" wrapText="1"/>
    </xf>
    <xf numFmtId="166" fontId="11" fillId="2" borderId="1" xfId="0" applyNumberFormat="1" applyFont="1" applyFill="1" applyBorder="1" applyAlignment="1">
      <alignment horizontal="center" vertical="top" wrapText="1"/>
    </xf>
    <xf numFmtId="0" fontId="17" fillId="0" borderId="0" xfId="0" applyFont="1" applyBorder="1"/>
    <xf numFmtId="165" fontId="13" fillId="3" borderId="0" xfId="1" applyNumberFormat="1" applyFont="1" applyFill="1"/>
    <xf numFmtId="0" fontId="2" fillId="2" borderId="0" xfId="0" applyFont="1" applyFill="1" applyBorder="1" applyAlignment="1">
      <alignment horizontal="left" vertical="top" wrapText="1"/>
    </xf>
    <xf numFmtId="6" fontId="33" fillId="0" borderId="1" xfId="0" applyNumberFormat="1" applyFont="1" applyBorder="1" applyAlignment="1">
      <alignment horizontal="center"/>
    </xf>
    <xf numFmtId="0" fontId="32" fillId="2" borderId="4" xfId="0" applyFont="1" applyFill="1" applyBorder="1" applyAlignment="1">
      <alignment vertical="top" wrapText="1"/>
    </xf>
    <xf numFmtId="165" fontId="16" fillId="2" borderId="0" xfId="1" applyNumberFormat="1" applyFont="1" applyFill="1" applyBorder="1" applyAlignment="1">
      <alignment horizontal="right"/>
    </xf>
    <xf numFmtId="0" fontId="16" fillId="2" borderId="0" xfId="1" applyNumberFormat="1" applyFont="1" applyFill="1" applyBorder="1" applyAlignment="1">
      <alignment horizontal="center"/>
    </xf>
    <xf numFmtId="0" fontId="17" fillId="0" borderId="0" xfId="0" applyFont="1" applyFill="1" applyBorder="1"/>
    <xf numFmtId="0" fontId="17" fillId="2" borderId="0" xfId="0" applyFont="1" applyFill="1"/>
    <xf numFmtId="1" fontId="35" fillId="2" borderId="2" xfId="1" applyNumberFormat="1" applyFont="1" applyFill="1" applyBorder="1" applyAlignment="1">
      <alignment horizontal="center"/>
    </xf>
    <xf numFmtId="0" fontId="28" fillId="3" borderId="0" xfId="0" applyFont="1" applyFill="1" applyBorder="1" applyAlignment="1">
      <alignment horizontal="right" vertical="top" wrapText="1"/>
    </xf>
    <xf numFmtId="0" fontId="28" fillId="3" borderId="0" xfId="0" applyFont="1" applyFill="1" applyAlignment="1">
      <alignment horizontal="right" vertical="top" wrapText="1"/>
    </xf>
    <xf numFmtId="0" fontId="28" fillId="3" borderId="0" xfId="0" applyFont="1" applyFill="1" applyAlignment="1">
      <alignment horizontal="left" vertical="center" wrapText="1"/>
    </xf>
    <xf numFmtId="165" fontId="16" fillId="0" borderId="0" xfId="1" applyNumberFormat="1" applyFont="1" applyFill="1" applyAlignment="1"/>
    <xf numFmtId="0" fontId="0" fillId="0" borderId="0" xfId="0" applyFill="1" applyAlignment="1"/>
    <xf numFmtId="0" fontId="6" fillId="2" borderId="0" xfId="0" applyNumberFormat="1" applyFont="1" applyFill="1" applyBorder="1" applyAlignment="1">
      <alignment horizontal="left" wrapText="1"/>
    </xf>
    <xf numFmtId="0" fontId="6" fillId="2" borderId="0" xfId="0" applyNumberFormat="1" applyFont="1" applyFill="1" applyBorder="1" applyAlignment="1">
      <alignment horizontal="center" vertical="center"/>
    </xf>
    <xf numFmtId="165" fontId="35" fillId="0" borderId="0" xfId="1" applyNumberFormat="1" applyFont="1" applyFill="1" applyAlignment="1"/>
    <xf numFmtId="0" fontId="37" fillId="0" borderId="0" xfId="0" applyFont="1" applyAlignment="1">
      <alignment vertical="center"/>
    </xf>
    <xf numFmtId="165" fontId="35" fillId="2" borderId="5" xfId="1" applyNumberFormat="1" applyFont="1" applyFill="1" applyBorder="1" applyAlignment="1">
      <alignment horizontal="center"/>
    </xf>
    <xf numFmtId="44" fontId="23" fillId="3" borderId="0" xfId="2" applyFont="1" applyFill="1" applyAlignment="1">
      <alignment horizontal="center"/>
    </xf>
    <xf numFmtId="165" fontId="14" fillId="4" borderId="0" xfId="1" applyNumberFormat="1" applyFont="1" applyFill="1"/>
    <xf numFmtId="0" fontId="0" fillId="4" borderId="0" xfId="0" applyFill="1" applyAlignment="1">
      <alignment horizontal="left" vertical="top" wrapText="1"/>
    </xf>
    <xf numFmtId="0" fontId="0" fillId="4" borderId="0" xfId="0" applyFill="1" applyAlignment="1">
      <alignment horizontal="center" vertical="top" wrapText="1"/>
    </xf>
    <xf numFmtId="165" fontId="15" fillId="4" borderId="0" xfId="1" applyNumberFormat="1" applyFont="1" applyFill="1"/>
    <xf numFmtId="165" fontId="16" fillId="4" borderId="0" xfId="1" applyNumberFormat="1" applyFont="1" applyFill="1" applyAlignment="1"/>
    <xf numFmtId="0" fontId="0" fillId="4" borderId="0" xfId="0" applyFill="1" applyAlignment="1"/>
    <xf numFmtId="1" fontId="34" fillId="2" borderId="6" xfId="1" applyNumberFormat="1" applyFont="1" applyFill="1" applyBorder="1" applyAlignment="1">
      <alignment horizontal="center"/>
    </xf>
    <xf numFmtId="165" fontId="34" fillId="2" borderId="6" xfId="1" applyNumberFormat="1" applyFont="1" applyFill="1" applyBorder="1"/>
    <xf numFmtId="165" fontId="34" fillId="2" borderId="7" xfId="1" applyNumberFormat="1" applyFont="1" applyFill="1" applyBorder="1"/>
    <xf numFmtId="165" fontId="34" fillId="2" borderId="8" xfId="1" applyNumberFormat="1" applyFont="1" applyFill="1" applyBorder="1" applyAlignment="1">
      <alignment horizontal="center"/>
    </xf>
    <xf numFmtId="165" fontId="26" fillId="2" borderId="7" xfId="1" applyNumberFormat="1" applyFont="1" applyFill="1" applyBorder="1" applyAlignment="1">
      <alignment horizontal="center"/>
    </xf>
    <xf numFmtId="165" fontId="26" fillId="2" borderId="9" xfId="1" applyNumberFormat="1" applyFont="1" applyFill="1" applyBorder="1" applyAlignment="1">
      <alignment horizontal="center"/>
    </xf>
    <xf numFmtId="165" fontId="27" fillId="2" borderId="6" xfId="1" applyNumberFormat="1" applyFont="1" applyFill="1" applyBorder="1" applyAlignment="1">
      <alignment horizontal="center"/>
    </xf>
    <xf numFmtId="165" fontId="26" fillId="2" borderId="8" xfId="1" applyNumberFormat="1" applyFont="1" applyFill="1" applyBorder="1" applyAlignment="1">
      <alignment horizontal="left" indent="5"/>
    </xf>
    <xf numFmtId="165" fontId="35" fillId="2" borderId="10" xfId="1" applyNumberFormat="1" applyFont="1" applyFill="1" applyBorder="1"/>
    <xf numFmtId="165" fontId="26" fillId="2" borderId="6" xfId="1" applyNumberFormat="1" applyFont="1" applyFill="1" applyBorder="1" applyAlignment="1">
      <alignment horizontal="left" indent="5"/>
    </xf>
    <xf numFmtId="0" fontId="8" fillId="3" borderId="0" xfId="0" applyFont="1" applyFill="1" applyAlignment="1">
      <alignment horizontal="left" vertical="center" wrapText="1"/>
    </xf>
    <xf numFmtId="0" fontId="8" fillId="3" borderId="0" xfId="0" applyFont="1" applyFill="1" applyAlignment="1">
      <alignment horizontal="left" wrapText="1"/>
    </xf>
    <xf numFmtId="0" fontId="38" fillId="0" borderId="10" xfId="3" applyFont="1" applyFill="1" applyBorder="1" applyAlignment="1">
      <alignment wrapText="1"/>
    </xf>
    <xf numFmtId="0" fontId="36" fillId="2" borderId="0" xfId="0" applyFont="1" applyFill="1" applyBorder="1" applyAlignment="1">
      <alignment horizontal="left" vertical="top"/>
    </xf>
    <xf numFmtId="0" fontId="40" fillId="2" borderId="0" xfId="0" applyNumberFormat="1" applyFont="1" applyFill="1" applyBorder="1" applyAlignment="1">
      <alignment horizontal="center" vertical="center" wrapText="1"/>
    </xf>
    <xf numFmtId="0" fontId="29" fillId="3" borderId="0" xfId="0" applyFont="1" applyFill="1" applyAlignment="1">
      <alignment horizontal="left" vertical="center" wrapText="1"/>
    </xf>
    <xf numFmtId="0" fontId="28" fillId="3" borderId="0" xfId="0" applyFont="1" applyFill="1" applyAlignment="1">
      <alignment horizontal="left" vertical="top"/>
    </xf>
    <xf numFmtId="0" fontId="28" fillId="3" borderId="0" xfId="0" applyFont="1" applyFill="1" applyAlignment="1">
      <alignment horizontal="left" vertical="center"/>
    </xf>
    <xf numFmtId="0" fontId="8" fillId="3" borderId="0" xfId="0" applyFont="1" applyFill="1" applyAlignment="1">
      <alignment horizontal="left"/>
    </xf>
    <xf numFmtId="0" fontId="12" fillId="2" borderId="4" xfId="0" applyFont="1" applyFill="1" applyBorder="1" applyAlignment="1">
      <alignment horizontal="center" vertical="top" wrapText="1"/>
    </xf>
    <xf numFmtId="0" fontId="38" fillId="0" borderId="2" xfId="3" applyFont="1" applyFill="1" applyBorder="1" applyAlignment="1">
      <alignment wrapText="1"/>
    </xf>
    <xf numFmtId="0" fontId="44" fillId="2" borderId="0" xfId="0" applyFont="1" applyFill="1"/>
    <xf numFmtId="0" fontId="12" fillId="2" borderId="12" xfId="0" applyFont="1" applyFill="1" applyBorder="1" applyAlignment="1">
      <alignment horizontal="center" vertical="center" wrapText="1"/>
    </xf>
    <xf numFmtId="3" fontId="12" fillId="2" borderId="13" xfId="0" applyNumberFormat="1"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40" fillId="4" borderId="0" xfId="0" applyNumberFormat="1" applyFont="1" applyFill="1" applyBorder="1" applyAlignment="1">
      <alignment horizontal="center" wrapText="1"/>
    </xf>
    <xf numFmtId="0" fontId="11" fillId="2" borderId="0" xfId="0" applyFont="1" applyFill="1" applyBorder="1" applyAlignment="1">
      <alignment horizontal="center" wrapText="1"/>
    </xf>
    <xf numFmtId="0" fontId="11" fillId="2" borderId="1" xfId="0" applyFont="1" applyFill="1" applyBorder="1" applyAlignment="1">
      <alignment horizontal="center" wrapText="1"/>
    </xf>
    <xf numFmtId="0" fontId="41" fillId="2" borderId="0" xfId="0" applyNumberFormat="1" applyFont="1" applyFill="1" applyBorder="1" applyAlignment="1">
      <alignment horizontal="center" wrapText="1"/>
    </xf>
    <xf numFmtId="0" fontId="12" fillId="2" borderId="4" xfId="0" applyFont="1" applyFill="1" applyBorder="1" applyAlignment="1">
      <alignment horizontal="center" vertical="top" wrapText="1"/>
    </xf>
    <xf numFmtId="0" fontId="42" fillId="2" borderId="0" xfId="0" applyNumberFormat="1" applyFont="1" applyFill="1" applyBorder="1" applyAlignment="1">
      <alignment horizontal="center" vertical="center" wrapText="1"/>
    </xf>
    <xf numFmtId="0" fontId="43" fillId="2" borderId="0"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41" fillId="2" borderId="0" xfId="0" applyNumberFormat="1" applyFont="1" applyFill="1" applyBorder="1" applyAlignment="1">
      <alignment horizontal="center" vertical="center"/>
    </xf>
    <xf numFmtId="0" fontId="0" fillId="0" borderId="0" xfId="0" applyNumberFormat="1" applyAlignment="1">
      <alignment horizontal="left" vertical="center" wrapText="1"/>
    </xf>
    <xf numFmtId="0" fontId="40" fillId="2" borderId="0" xfId="0" applyNumberFormat="1" applyFont="1" applyFill="1" applyBorder="1" applyAlignment="1">
      <alignment horizontal="center" vertical="center"/>
    </xf>
    <xf numFmtId="0" fontId="17" fillId="0" borderId="10" xfId="0" applyFont="1" applyFill="1" applyBorder="1" applyAlignment="1">
      <alignment horizontal="right" wrapText="1"/>
    </xf>
    <xf numFmtId="3" fontId="17" fillId="0" borderId="5" xfId="0" applyNumberFormat="1" applyFont="1" applyFill="1" applyBorder="1" applyAlignment="1">
      <alignment horizontal="right" wrapText="1"/>
    </xf>
    <xf numFmtId="0" fontId="17" fillId="0" borderId="0" xfId="0" applyFont="1" applyFill="1" applyBorder="1" applyAlignment="1">
      <alignment horizontal="right" wrapText="1"/>
    </xf>
    <xf numFmtId="0" fontId="17" fillId="0" borderId="11" xfId="0" applyFont="1" applyFill="1" applyBorder="1" applyAlignment="1">
      <alignment horizontal="left" wrapText="1"/>
    </xf>
    <xf numFmtId="0" fontId="8" fillId="0" borderId="12" xfId="0" applyFont="1" applyFill="1" applyBorder="1" applyAlignment="1">
      <alignment horizontal="right" wrapText="1"/>
    </xf>
    <xf numFmtId="0" fontId="8" fillId="0" borderId="14" xfId="0" applyFont="1" applyFill="1" applyBorder="1" applyAlignment="1"/>
    <xf numFmtId="3" fontId="8" fillId="0" borderId="13" xfId="0" applyNumberFormat="1" applyFont="1" applyFill="1" applyBorder="1" applyAlignment="1">
      <alignment horizontal="right" wrapText="1"/>
    </xf>
    <xf numFmtId="0" fontId="17" fillId="0" borderId="10" xfId="0" applyFont="1" applyFill="1" applyBorder="1" applyAlignment="1">
      <alignment wrapText="1"/>
    </xf>
    <xf numFmtId="0" fontId="17" fillId="0" borderId="11" xfId="0" applyFont="1" applyFill="1" applyBorder="1" applyAlignment="1">
      <alignment wrapText="1"/>
    </xf>
    <xf numFmtId="0" fontId="8" fillId="0" borderId="12"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2" xfId="0" applyFont="1" applyFill="1" applyBorder="1" applyAlignment="1">
      <alignment horizontal="right" vertical="center" wrapText="1"/>
    </xf>
    <xf numFmtId="3" fontId="8" fillId="0" borderId="13" xfId="0" applyNumberFormat="1" applyFont="1" applyFill="1" applyBorder="1" applyAlignment="1">
      <alignment horizontal="right" vertical="center" wrapText="1"/>
    </xf>
    <xf numFmtId="0" fontId="8" fillId="0" borderId="1" xfId="0" applyFont="1" applyFill="1" applyBorder="1" applyAlignment="1">
      <alignment horizontal="right" vertical="center" wrapText="1"/>
    </xf>
    <xf numFmtId="0" fontId="40" fillId="2" borderId="0" xfId="0" applyNumberFormat="1" applyFont="1" applyFill="1" applyBorder="1" applyAlignment="1">
      <alignment horizontal="center" wrapText="1"/>
    </xf>
    <xf numFmtId="0" fontId="45" fillId="2" borderId="0" xfId="0" applyNumberFormat="1" applyFont="1" applyFill="1" applyBorder="1" applyAlignment="1">
      <alignment horizontal="left"/>
    </xf>
  </cellXfs>
  <cellStyles count="6">
    <cellStyle name="Comma" xfId="1" builtinId="3"/>
    <cellStyle name="Currency" xfId="2" builtinId="4"/>
    <cellStyle name="Normal" xfId="0" builtinId="0"/>
    <cellStyle name="Normal_All Units FY09-10" xfId="3"/>
    <cellStyle name="Normal_sourcebook from FAB" xfId="4"/>
    <cellStyle name="Percent" xfId="5" builtinId="5"/>
  </cellStyles>
  <dxfs count="0"/>
  <tableStyles count="0" defaultTableStyle="TableStyleMedium9" defaultPivotStyle="PivotStyleLight16"/>
  <colors>
    <mruColors>
      <color rgb="FF006600"/>
      <color rgb="FFFFCC66"/>
      <color rgb="FF0033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6600"/>
                </a:solidFill>
                <a:latin typeface="Arial"/>
                <a:ea typeface="Arial"/>
                <a:cs typeface="Arial"/>
              </a:defRPr>
            </a:pPr>
            <a:r>
              <a:rPr lang="en-US">
                <a:solidFill>
                  <a:srgbClr val="006600"/>
                </a:solidFill>
              </a:rPr>
              <a:t>Amount Awarded by College, FY 2012</a:t>
            </a:r>
          </a:p>
        </c:rich>
      </c:tx>
      <c:layout>
        <c:manualLayout>
          <c:xMode val="edge"/>
          <c:yMode val="edge"/>
          <c:x val="0.25919908080159509"/>
          <c:y val="0.10462176304395072"/>
        </c:manualLayout>
      </c:layout>
      <c:overlay val="0"/>
      <c:spPr>
        <a:noFill/>
        <a:ln w="25400">
          <a:noFill/>
        </a:ln>
      </c:spPr>
    </c:title>
    <c:autoTitleDeleted val="0"/>
    <c:view3D>
      <c:rotX val="15"/>
      <c:rotY val="175"/>
      <c:rAngAx val="0"/>
      <c:perspective val="0"/>
    </c:view3D>
    <c:floor>
      <c:thickness val="0"/>
    </c:floor>
    <c:sideWall>
      <c:thickness val="0"/>
    </c:sideWall>
    <c:backWall>
      <c:thickness val="0"/>
    </c:backWall>
    <c:plotArea>
      <c:layout>
        <c:manualLayout>
          <c:layoutTarget val="inner"/>
          <c:xMode val="edge"/>
          <c:yMode val="edge"/>
          <c:x val="0.23424184456809619"/>
          <c:y val="0.28469636074348631"/>
          <c:w val="0.56646019885529209"/>
          <c:h val="0.50725110594034772"/>
        </c:manualLayout>
      </c:layout>
      <c:pie3DChart>
        <c:varyColors val="1"/>
        <c:ser>
          <c:idx val="0"/>
          <c:order val="0"/>
          <c:spPr>
            <a:solidFill>
              <a:srgbClr val="9999FF"/>
            </a:solidFill>
            <a:ln w="12700">
              <a:solidFill>
                <a:srgbClr val="000000"/>
              </a:solidFill>
              <a:prstDash val="solid"/>
            </a:ln>
          </c:spPr>
          <c:explosion val="25"/>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explosion val="4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dPt>
          <c:dPt>
            <c:idx val="8"/>
            <c:bubble3D val="0"/>
          </c:dPt>
          <c:dLbls>
            <c:dLbl>
              <c:idx val="2"/>
              <c:layout>
                <c:manualLayout>
                  <c:x val="-2.3848828442937463E-2"/>
                  <c:y val="7.0239891888829994E-2"/>
                </c:manualLayout>
              </c:layout>
              <c:spPr>
                <a:ln>
                  <a:solidFill>
                    <a:schemeClr val="tx1"/>
                  </a:solidFill>
                </a:ln>
              </c:spPr>
              <c:txPr>
                <a:bodyPr/>
                <a:lstStyle/>
                <a:p>
                  <a:pPr>
                    <a:defRPr/>
                  </a:pPr>
                  <a:endParaRPr lang="en-US"/>
                </a:p>
              </c:txPr>
              <c:dLblPos val="bestFit"/>
              <c:showLegendKey val="0"/>
              <c:showVal val="0"/>
              <c:showCatName val="1"/>
              <c:showSerName val="0"/>
              <c:showPercent val="0"/>
              <c:showBubbleSize val="0"/>
            </c:dLbl>
            <c:dLbl>
              <c:idx val="4"/>
              <c:layout>
                <c:manualLayout>
                  <c:x val="-4.3905701164158777E-3"/>
                  <c:y val="-2.8918707636276679E-2"/>
                </c:manualLayout>
              </c:layout>
              <c:spPr>
                <a:ln>
                  <a:solidFill>
                    <a:schemeClr val="tx1"/>
                  </a:solidFill>
                </a:ln>
              </c:spPr>
              <c:txPr>
                <a:bodyPr/>
                <a:lstStyle/>
                <a:p>
                  <a:pPr>
                    <a:defRPr/>
                  </a:pPr>
                  <a:endParaRPr lang="en-US"/>
                </a:p>
              </c:txPr>
              <c:dLblPos val="bestFit"/>
              <c:showLegendKey val="0"/>
              <c:showVal val="0"/>
              <c:showCatName val="1"/>
              <c:showSerName val="0"/>
              <c:showPercent val="0"/>
              <c:showBubbleSize val="0"/>
            </c:dLbl>
            <c:spPr>
              <a:ln>
                <a:solidFill>
                  <a:schemeClr val="tx1"/>
                </a:solidFill>
              </a:ln>
            </c:spPr>
            <c:showLegendKey val="0"/>
            <c:showVal val="0"/>
            <c:showCatName val="1"/>
            <c:showSerName val="0"/>
            <c:showPercent val="0"/>
            <c:showBubbleSize val="0"/>
            <c:showLeaderLines val="0"/>
          </c:dLbls>
          <c:cat>
            <c:strRef>
              <c:f>'Chart Data - Hide when Done'!$A$2:$A$10</c:f>
              <c:strCache>
                <c:ptCount val="9"/>
                <c:pt idx="0">
                  <c:v>CALS (1.95%)</c:v>
                </c:pt>
                <c:pt idx="1">
                  <c:v>CAS (4.91%)</c:v>
                </c:pt>
                <c:pt idx="2">
                  <c:v>CESS (6.82%)</c:v>
                </c:pt>
                <c:pt idx="3">
                  <c:v>CEMS (5.02%)</c:v>
                </c:pt>
                <c:pt idx="4">
                  <c:v>COM (53.06%)</c:v>
                </c:pt>
                <c:pt idx="5">
                  <c:v>CNHS (0.17%)</c:v>
                </c:pt>
                <c:pt idx="6">
                  <c:v>EXT (9.75%)</c:v>
                </c:pt>
                <c:pt idx="7">
                  <c:v>RSENR (4.57%)</c:v>
                </c:pt>
                <c:pt idx="8">
                  <c:v>OTH (13.75%)</c:v>
                </c:pt>
              </c:strCache>
            </c:strRef>
          </c:cat>
          <c:val>
            <c:numRef>
              <c:f>'Chart Data - Hide when Done'!$B$2:$B$10</c:f>
              <c:numCache>
                <c:formatCode>0.00%</c:formatCode>
                <c:ptCount val="9"/>
                <c:pt idx="0">
                  <c:v>1.9499572933438805E-2</c:v>
                </c:pt>
                <c:pt idx="1">
                  <c:v>4.9083990848690653E-2</c:v>
                </c:pt>
                <c:pt idx="2">
                  <c:v>6.823140437599598E-2</c:v>
                </c:pt>
                <c:pt idx="3">
                  <c:v>5.0193432395844569E-2</c:v>
                </c:pt>
                <c:pt idx="4">
                  <c:v>0.53056485355357674</c:v>
                </c:pt>
                <c:pt idx="5">
                  <c:v>1.6558358706220426E-3</c:v>
                </c:pt>
                <c:pt idx="6">
                  <c:v>9.7509373396936286E-2</c:v>
                </c:pt>
                <c:pt idx="7">
                  <c:v>4.5719216747058616E-2</c:v>
                </c:pt>
                <c:pt idx="8">
                  <c:v>0.13754231987783627</c:v>
                </c:pt>
              </c:numCache>
            </c:numRef>
          </c:val>
        </c:ser>
        <c:ser>
          <c:idx val="1"/>
          <c:order val="1"/>
          <c:spPr>
            <a:solidFill>
              <a:srgbClr val="9999FF"/>
            </a:solidFill>
            <a:ln w="12700">
              <a:solidFill>
                <a:srgbClr val="000000"/>
              </a:solidFill>
              <a:prstDash val="solid"/>
            </a:ln>
          </c:spPr>
          <c:explosion val="25"/>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dPt>
          <c:dPt>
            <c:idx val="8"/>
            <c:bubble3D val="0"/>
          </c:dPt>
          <c:dLbls>
            <c:dLbl>
              <c:idx val="4"/>
              <c:spPr/>
              <c:txPr>
                <a:bodyPr/>
                <a:lstStyle/>
                <a:p>
                  <a:pPr>
                    <a:defRPr/>
                  </a:pPr>
                  <a:endParaRPr lang="en-US"/>
                </a:p>
              </c:txPr>
              <c:dLblPos val="bestFit"/>
              <c:showLegendKey val="0"/>
              <c:showVal val="0"/>
              <c:showCatName val="1"/>
              <c:showSerName val="0"/>
              <c:showPercent val="0"/>
              <c:showBubbleSize val="0"/>
            </c:dLbl>
            <c:showLegendKey val="0"/>
            <c:showVal val="0"/>
            <c:showCatName val="1"/>
            <c:showSerName val="0"/>
            <c:showPercent val="0"/>
            <c:showBubbleSize val="0"/>
            <c:showLeaderLines val="0"/>
          </c:dLbls>
          <c:cat>
            <c:strRef>
              <c:f>'Chart Data - Hide when Done'!$A$2:$A$10</c:f>
              <c:strCache>
                <c:ptCount val="9"/>
                <c:pt idx="0">
                  <c:v>CALS (1.95%)</c:v>
                </c:pt>
                <c:pt idx="1">
                  <c:v>CAS (4.91%)</c:v>
                </c:pt>
                <c:pt idx="2">
                  <c:v>CESS (6.82%)</c:v>
                </c:pt>
                <c:pt idx="3">
                  <c:v>CEMS (5.02%)</c:v>
                </c:pt>
                <c:pt idx="4">
                  <c:v>COM (53.06%)</c:v>
                </c:pt>
                <c:pt idx="5">
                  <c:v>CNHS (0.17%)</c:v>
                </c:pt>
                <c:pt idx="6">
                  <c:v>EXT (9.75%)</c:v>
                </c:pt>
                <c:pt idx="7">
                  <c:v>RSENR (4.57%)</c:v>
                </c:pt>
                <c:pt idx="8">
                  <c:v>OTH (13.75%)</c:v>
                </c:pt>
              </c:strCache>
            </c:strRef>
          </c:cat>
          <c:val>
            <c:numRef>
              <c:f>'Chart Data - Hide when Done'!$B$2:$B$10</c:f>
              <c:numCache>
                <c:formatCode>0.00%</c:formatCode>
                <c:ptCount val="9"/>
                <c:pt idx="0">
                  <c:v>1.9499572933438805E-2</c:v>
                </c:pt>
                <c:pt idx="1">
                  <c:v>4.9083990848690653E-2</c:v>
                </c:pt>
                <c:pt idx="2">
                  <c:v>6.823140437599598E-2</c:v>
                </c:pt>
                <c:pt idx="3">
                  <c:v>5.0193432395844569E-2</c:v>
                </c:pt>
                <c:pt idx="4">
                  <c:v>0.53056485355357674</c:v>
                </c:pt>
                <c:pt idx="5">
                  <c:v>1.6558358706220426E-3</c:v>
                </c:pt>
                <c:pt idx="6">
                  <c:v>9.7509373396936286E-2</c:v>
                </c:pt>
                <c:pt idx="7">
                  <c:v>4.5719216747058616E-2</c:v>
                </c:pt>
                <c:pt idx="8">
                  <c:v>0.13754231987783627</c:v>
                </c:pt>
              </c:numCache>
            </c:numRef>
          </c:val>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000000000000056" r="0.75000000000000056"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6600"/>
                </a:solidFill>
                <a:latin typeface="Arial"/>
                <a:ea typeface="Arial"/>
                <a:cs typeface="Arial"/>
              </a:defRPr>
            </a:pPr>
            <a:r>
              <a:rPr lang="en-US">
                <a:solidFill>
                  <a:srgbClr val="006600"/>
                </a:solidFill>
              </a:rPr>
              <a:t>Amount Awarded by Sponsor Type, FY 2012</a:t>
            </a:r>
          </a:p>
        </c:rich>
      </c:tx>
      <c:layout>
        <c:manualLayout>
          <c:xMode val="edge"/>
          <c:yMode val="edge"/>
          <c:x val="0.20029468419451862"/>
          <c:y val="3.9682597814808034E-2"/>
        </c:manualLayout>
      </c:layout>
      <c:overlay val="0"/>
      <c:spPr>
        <a:noFill/>
        <a:ln w="25400">
          <a:noFill/>
        </a:ln>
      </c:spPr>
    </c:title>
    <c:autoTitleDeleted val="0"/>
    <c:view3D>
      <c:rotX val="15"/>
      <c:rotY val="190"/>
      <c:rAngAx val="0"/>
      <c:perspective val="0"/>
    </c:view3D>
    <c:floor>
      <c:thickness val="0"/>
    </c:floor>
    <c:sideWall>
      <c:thickness val="0"/>
    </c:sideWall>
    <c:backWall>
      <c:thickness val="0"/>
    </c:backWall>
    <c:plotArea>
      <c:layout>
        <c:manualLayout>
          <c:layoutTarget val="inner"/>
          <c:xMode val="edge"/>
          <c:yMode val="edge"/>
          <c:x val="0.33088235294117663"/>
          <c:y val="0.42906646887581962"/>
          <c:w val="0.34411764705882358"/>
          <c:h val="0.32179985165686442"/>
        </c:manualLayout>
      </c:layout>
      <c:pie3DChart>
        <c:varyColors val="1"/>
        <c:ser>
          <c:idx val="0"/>
          <c:order val="0"/>
          <c:spPr>
            <a:solidFill>
              <a:srgbClr val="9999FF"/>
            </a:solidFill>
            <a:ln w="12700">
              <a:solidFill>
                <a:srgbClr val="000000"/>
              </a:solidFill>
              <a:prstDash val="solid"/>
            </a:ln>
          </c:spPr>
          <c:explosion val="25"/>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Lbls>
            <c:dLbl>
              <c:idx val="0"/>
              <c:layout>
                <c:manualLayout>
                  <c:x val="-7.2777018587361783E-2"/>
                  <c:y val="-4.7397186443390041E-2"/>
                </c:manualLayout>
              </c:layout>
              <c:dLblPos val="bestFit"/>
              <c:showLegendKey val="0"/>
              <c:showVal val="0"/>
              <c:showCatName val="1"/>
              <c:showSerName val="0"/>
              <c:showPercent val="0"/>
              <c:showBubbleSize val="0"/>
            </c:dLbl>
            <c:dLbl>
              <c:idx val="1"/>
              <c:layout>
                <c:manualLayout>
                  <c:x val="8.652297642006616E-3"/>
                  <c:y val="-0.12069997852568294"/>
                </c:manualLayout>
              </c:layout>
              <c:dLblPos val="bestFit"/>
              <c:showLegendKey val="0"/>
              <c:showVal val="0"/>
              <c:showCatName val="1"/>
              <c:showSerName val="0"/>
              <c:showPercent val="0"/>
              <c:showBubbleSize val="0"/>
            </c:dLbl>
            <c:dLbl>
              <c:idx val="2"/>
              <c:layout>
                <c:manualLayout>
                  <c:x val="6.3653920957722057E-2"/>
                  <c:y val="-0.16950778033209507"/>
                </c:manualLayout>
              </c:layout>
              <c:dLblPos val="bestFit"/>
              <c:showLegendKey val="0"/>
              <c:showVal val="0"/>
              <c:showCatName val="1"/>
              <c:showSerName val="0"/>
              <c:showPercent val="0"/>
              <c:showBubbleSize val="0"/>
            </c:dLbl>
            <c:dLbl>
              <c:idx val="3"/>
              <c:layout>
                <c:manualLayout>
                  <c:x val="1.0113786136445174E-2"/>
                  <c:y val="5.5268548171237615E-2"/>
                </c:manualLayout>
              </c:layout>
              <c:dLblPos val="bestFit"/>
              <c:showLegendKey val="0"/>
              <c:showVal val="0"/>
              <c:showCatName val="1"/>
              <c:showSerName val="0"/>
              <c:showPercent val="0"/>
              <c:showBubbleSize val="0"/>
            </c:dLbl>
            <c:dLbl>
              <c:idx val="4"/>
              <c:layout>
                <c:manualLayout>
                  <c:x val="-8.8611189788326827E-2"/>
                  <c:y val="7.4981253927183647E-2"/>
                </c:manualLayout>
              </c:layout>
              <c:dLblPos val="bestFit"/>
              <c:showLegendKey val="0"/>
              <c:showVal val="0"/>
              <c:showCatName val="1"/>
              <c:showSerName val="0"/>
              <c:showPercent val="0"/>
              <c:showBubbleSize val="0"/>
            </c:dLbl>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showLegendKey val="0"/>
            <c:showVal val="0"/>
            <c:showCatName val="1"/>
            <c:showSerName val="0"/>
            <c:showPercent val="0"/>
            <c:showBubbleSize val="0"/>
            <c:showLeaderLines val="1"/>
          </c:dLbls>
          <c:cat>
            <c:strRef>
              <c:f>'Chart Data - Hide when Done'!$A$21:$A$25</c:f>
              <c:strCache>
                <c:ptCount val="5"/>
                <c:pt idx="0">
                  <c:v>Commercial (3.5%)</c:v>
                </c:pt>
                <c:pt idx="1">
                  <c:v>Federal (66.94%)</c:v>
                </c:pt>
                <c:pt idx="2">
                  <c:v>Foundation (0.63%)</c:v>
                </c:pt>
                <c:pt idx="3">
                  <c:v>*State (15.21%)</c:v>
                </c:pt>
                <c:pt idx="4">
                  <c:v>Other (13.72%)</c:v>
                </c:pt>
              </c:strCache>
            </c:strRef>
          </c:cat>
          <c:val>
            <c:numRef>
              <c:f>'Chart Data - Hide when Done'!$B$21:$B$25</c:f>
              <c:numCache>
                <c:formatCode>0.00%</c:formatCode>
                <c:ptCount val="5"/>
                <c:pt idx="0">
                  <c:v>3.5024069449173259E-2</c:v>
                </c:pt>
                <c:pt idx="1">
                  <c:v>0.66936005230477269</c:v>
                </c:pt>
                <c:pt idx="2">
                  <c:v>6.2624086145736321E-3</c:v>
                </c:pt>
                <c:pt idx="3">
                  <c:v>0.15212945340086362</c:v>
                </c:pt>
                <c:pt idx="4">
                  <c:v>0.13722401623061686</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33" r="0.75000000000000033"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50" b="1" i="0" u="none" strike="noStrike" baseline="0">
                <a:solidFill>
                  <a:srgbClr val="006600"/>
                </a:solidFill>
                <a:latin typeface="Arial"/>
                <a:ea typeface="Arial"/>
                <a:cs typeface="Arial"/>
              </a:defRPr>
            </a:pPr>
            <a:r>
              <a:rPr lang="en-US">
                <a:solidFill>
                  <a:srgbClr val="006600"/>
                </a:solidFill>
              </a:rPr>
              <a:t>Amount Awarded by Purpose, FY 2012</a:t>
            </a:r>
          </a:p>
        </c:rich>
      </c:tx>
      <c:layout>
        <c:manualLayout>
          <c:xMode val="edge"/>
          <c:yMode val="edge"/>
          <c:x val="0.22271431687084961"/>
          <c:y val="3.3802953735260703E-2"/>
        </c:manualLayout>
      </c:layout>
      <c:overlay val="0"/>
      <c:spPr>
        <a:noFill/>
        <a:ln w="25400">
          <a:noFill/>
        </a:ln>
      </c:spPr>
    </c:title>
    <c:autoTitleDeleted val="0"/>
    <c:view3D>
      <c:rotX val="15"/>
      <c:rotY val="126"/>
      <c:rAngAx val="0"/>
      <c:perspective val="0"/>
    </c:view3D>
    <c:floor>
      <c:thickness val="0"/>
    </c:floor>
    <c:sideWall>
      <c:thickness val="0"/>
    </c:sideWall>
    <c:backWall>
      <c:thickness val="0"/>
    </c:backWall>
    <c:plotArea>
      <c:layout>
        <c:manualLayout>
          <c:layoutTarget val="inner"/>
          <c:xMode val="edge"/>
          <c:yMode val="edge"/>
          <c:x val="0.30723781388478588"/>
          <c:y val="0.42089552238805988"/>
          <c:w val="0.38404726735598255"/>
          <c:h val="0.30746268656716441"/>
        </c:manualLayout>
      </c:layout>
      <c:pie3DChart>
        <c:varyColors val="1"/>
        <c:ser>
          <c:idx val="0"/>
          <c:order val="0"/>
          <c:spPr>
            <a:solidFill>
              <a:srgbClr val="9999FF"/>
            </a:solidFill>
            <a:ln w="12700">
              <a:solidFill>
                <a:srgbClr val="000000"/>
              </a:solidFill>
              <a:prstDash val="solid"/>
            </a:ln>
          </c:spPr>
          <c:explosion val="25"/>
          <c:dPt>
            <c:idx val="0"/>
            <c:bubble3D val="0"/>
          </c:dPt>
          <c:dPt>
            <c:idx val="1"/>
            <c:bubble3D val="0"/>
            <c:spPr>
              <a:solidFill>
                <a:srgbClr val="993366"/>
              </a:solidFill>
              <a:ln w="12700">
                <a:solidFill>
                  <a:srgbClr val="000000"/>
                </a:solidFill>
                <a:prstDash val="solid"/>
              </a:ln>
            </c:spPr>
          </c:dPt>
          <c:dPt>
            <c:idx val="2"/>
            <c:bubble3D val="0"/>
            <c:explosion val="28"/>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Lbls>
            <c:dLbl>
              <c:idx val="0"/>
              <c:layout>
                <c:manualLayout>
                  <c:x val="3.7344858876491742E-2"/>
                  <c:y val="0.12906741951835346"/>
                </c:manualLayout>
              </c:layout>
              <c:dLblPos val="bestFit"/>
              <c:showLegendKey val="0"/>
              <c:showVal val="0"/>
              <c:showCatName val="1"/>
              <c:showSerName val="0"/>
              <c:showPercent val="0"/>
              <c:showBubbleSize val="0"/>
            </c:dLbl>
            <c:dLbl>
              <c:idx val="1"/>
              <c:layout>
                <c:manualLayout>
                  <c:x val="-0.16096333702059082"/>
                  <c:y val="5.7685985290460796E-2"/>
                </c:manualLayout>
              </c:layout>
              <c:dLblPos val="bestFit"/>
              <c:showLegendKey val="0"/>
              <c:showVal val="0"/>
              <c:showCatName val="1"/>
              <c:showSerName val="0"/>
              <c:showPercent val="0"/>
              <c:showBubbleSize val="0"/>
            </c:dLbl>
            <c:dLbl>
              <c:idx val="2"/>
              <c:layout>
                <c:manualLayout>
                  <c:x val="8.8320186449530214E-2"/>
                  <c:y val="-0.14140835708410654"/>
                </c:manualLayout>
              </c:layout>
              <c:dLblPos val="bestFit"/>
              <c:showLegendKey val="0"/>
              <c:showVal val="0"/>
              <c:showCatName val="1"/>
              <c:showSerName val="0"/>
              <c:showPercent val="0"/>
              <c:showBubbleSize val="0"/>
            </c:dLbl>
            <c:dLbl>
              <c:idx val="3"/>
              <c:layout>
                <c:manualLayout>
                  <c:x val="5.476366723291308E-2"/>
                  <c:y val="-2.4666632395416888E-2"/>
                </c:manualLayout>
              </c:layout>
              <c:dLblPos val="bestFit"/>
              <c:showLegendKey val="0"/>
              <c:showVal val="0"/>
              <c:showCatName val="1"/>
              <c:showSerName val="0"/>
              <c:showPercent val="0"/>
              <c:showBubbleSize val="0"/>
            </c:dLbl>
            <c:spPr>
              <a:no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showLegendKey val="0"/>
            <c:showVal val="0"/>
            <c:showCatName val="1"/>
            <c:showSerName val="0"/>
            <c:showPercent val="0"/>
            <c:showBubbleSize val="0"/>
            <c:showLeaderLines val="1"/>
          </c:dLbls>
          <c:cat>
            <c:strRef>
              <c:f>'Chart Data - Hide when Done'!$A$14:$A$17</c:f>
              <c:strCache>
                <c:ptCount val="4"/>
                <c:pt idx="0">
                  <c:v>Instruction (8.92%)</c:v>
                </c:pt>
                <c:pt idx="1">
                  <c:v>Public Service (11.07%)</c:v>
                </c:pt>
                <c:pt idx="2">
                  <c:v>Research (69.42%)</c:v>
                </c:pt>
                <c:pt idx="3">
                  <c:v>Extension (10.58%)</c:v>
                </c:pt>
              </c:strCache>
            </c:strRef>
          </c:cat>
          <c:val>
            <c:numRef>
              <c:f>'Chart Data - Hide when Done'!$B$14:$B$17</c:f>
              <c:numCache>
                <c:formatCode>0.00%</c:formatCode>
                <c:ptCount val="4"/>
                <c:pt idx="0">
                  <c:v>8.923523398477097E-2</c:v>
                </c:pt>
                <c:pt idx="1">
                  <c:v>0.11071996063529542</c:v>
                </c:pt>
                <c:pt idx="2">
                  <c:v>0.69421972202632898</c:v>
                </c:pt>
                <c:pt idx="3">
                  <c:v>0.10582508335360466</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33" r="0.75000000000000033" t="1" header="0.5" footer="0.5"/>
    <c:pageSetup orientation="landscape" horizontalDpi="200" verticalDpi="2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78735530242847"/>
          <c:y val="0.18445731906785229"/>
          <c:w val="0.76144663506503751"/>
          <c:h val="0.68590282642083444"/>
        </c:manualLayout>
      </c:layout>
      <c:areaChart>
        <c:grouping val="stacked"/>
        <c:varyColors val="0"/>
        <c:ser>
          <c:idx val="2"/>
          <c:order val="0"/>
          <c:tx>
            <c:strRef>
              <c:f>'10 Year History'!$D$35</c:f>
              <c:strCache>
                <c:ptCount val="1"/>
                <c:pt idx="0">
                  <c:v>Other **</c:v>
                </c:pt>
              </c:strCache>
            </c:strRef>
          </c:tx>
          <c:spPr>
            <a:solidFill>
              <a:srgbClr val="99CCFF"/>
            </a:solidFill>
            <a:ln w="12700">
              <a:solidFill>
                <a:srgbClr val="000000"/>
              </a:solidFill>
              <a:prstDash val="solid"/>
            </a:ln>
          </c:spPr>
          <c:cat>
            <c:numRef>
              <c:f>'10 Year History'!$A$36:$A$45</c:f>
              <c:numCache>
                <c:formatCode>0</c:formatCode>
                <c:ptCount val="10"/>
                <c:pt idx="0">
                  <c:v>2003</c:v>
                </c:pt>
                <c:pt idx="1">
                  <c:v>2004</c:v>
                </c:pt>
                <c:pt idx="2">
                  <c:v>2005</c:v>
                </c:pt>
                <c:pt idx="3">
                  <c:v>2006</c:v>
                </c:pt>
                <c:pt idx="4">
                  <c:v>2007</c:v>
                </c:pt>
                <c:pt idx="5">
                  <c:v>2008</c:v>
                </c:pt>
                <c:pt idx="6">
                  <c:v>2009</c:v>
                </c:pt>
                <c:pt idx="7">
                  <c:v>2010</c:v>
                </c:pt>
                <c:pt idx="8">
                  <c:v>2011</c:v>
                </c:pt>
                <c:pt idx="9">
                  <c:v>2012</c:v>
                </c:pt>
              </c:numCache>
            </c:numRef>
          </c:cat>
          <c:val>
            <c:numRef>
              <c:f>'10 Year History'!$D$36:$D$45</c:f>
              <c:numCache>
                <c:formatCode>_(* #,##0_);_(* \(#,##0\);_(* "-"??_);_(@_)</c:formatCode>
                <c:ptCount val="10"/>
                <c:pt idx="0">
                  <c:v>8293404</c:v>
                </c:pt>
                <c:pt idx="1">
                  <c:v>9163550</c:v>
                </c:pt>
                <c:pt idx="2">
                  <c:v>9513598</c:v>
                </c:pt>
                <c:pt idx="3">
                  <c:v>11219718</c:v>
                </c:pt>
                <c:pt idx="4">
                  <c:v>12923580</c:v>
                </c:pt>
                <c:pt idx="5">
                  <c:v>12461556</c:v>
                </c:pt>
                <c:pt idx="6">
                  <c:v>16323762</c:v>
                </c:pt>
                <c:pt idx="7">
                  <c:v>15802845</c:v>
                </c:pt>
                <c:pt idx="8">
                  <c:v>19201991</c:v>
                </c:pt>
                <c:pt idx="9">
                  <c:v>28029550</c:v>
                </c:pt>
              </c:numCache>
            </c:numRef>
          </c:val>
        </c:ser>
        <c:ser>
          <c:idx val="1"/>
          <c:order val="1"/>
          <c:tx>
            <c:strRef>
              <c:f>'10 Year History'!$C$35</c:f>
              <c:strCache>
                <c:ptCount val="1"/>
                <c:pt idx="0">
                  <c:v>Instruction</c:v>
                </c:pt>
              </c:strCache>
            </c:strRef>
          </c:tx>
          <c:spPr>
            <a:solidFill>
              <a:srgbClr val="FFFF99"/>
            </a:solidFill>
            <a:ln w="12700">
              <a:solidFill>
                <a:srgbClr val="000000"/>
              </a:solidFill>
              <a:prstDash val="solid"/>
            </a:ln>
          </c:spPr>
          <c:cat>
            <c:numRef>
              <c:f>'10 Year History'!$A$36:$A$45</c:f>
              <c:numCache>
                <c:formatCode>0</c:formatCode>
                <c:ptCount val="10"/>
                <c:pt idx="0">
                  <c:v>2003</c:v>
                </c:pt>
                <c:pt idx="1">
                  <c:v>2004</c:v>
                </c:pt>
                <c:pt idx="2">
                  <c:v>2005</c:v>
                </c:pt>
                <c:pt idx="3">
                  <c:v>2006</c:v>
                </c:pt>
                <c:pt idx="4">
                  <c:v>2007</c:v>
                </c:pt>
                <c:pt idx="5">
                  <c:v>2008</c:v>
                </c:pt>
                <c:pt idx="6">
                  <c:v>2009</c:v>
                </c:pt>
                <c:pt idx="7">
                  <c:v>2010</c:v>
                </c:pt>
                <c:pt idx="8">
                  <c:v>2011</c:v>
                </c:pt>
                <c:pt idx="9">
                  <c:v>2012</c:v>
                </c:pt>
              </c:numCache>
            </c:numRef>
          </c:cat>
          <c:val>
            <c:numRef>
              <c:f>'10 Year History'!$C$36:$C$45</c:f>
              <c:numCache>
                <c:formatCode>_(* #,##0_);_(* \(#,##0\);_(* "-"??_);_(@_)</c:formatCode>
                <c:ptCount val="10"/>
                <c:pt idx="0">
                  <c:v>11147061</c:v>
                </c:pt>
                <c:pt idx="1">
                  <c:v>13682608</c:v>
                </c:pt>
                <c:pt idx="2">
                  <c:v>10871860</c:v>
                </c:pt>
                <c:pt idx="3">
                  <c:v>10932352</c:v>
                </c:pt>
                <c:pt idx="4">
                  <c:v>10473404</c:v>
                </c:pt>
                <c:pt idx="5">
                  <c:v>8854473</c:v>
                </c:pt>
                <c:pt idx="6">
                  <c:v>10579962</c:v>
                </c:pt>
                <c:pt idx="7">
                  <c:v>9016188</c:v>
                </c:pt>
                <c:pt idx="8">
                  <c:v>9571284</c:v>
                </c:pt>
                <c:pt idx="9">
                  <c:v>11550592</c:v>
                </c:pt>
              </c:numCache>
            </c:numRef>
          </c:val>
        </c:ser>
        <c:ser>
          <c:idx val="0"/>
          <c:order val="2"/>
          <c:tx>
            <c:strRef>
              <c:f>'10 Year History'!$B$35</c:f>
              <c:strCache>
                <c:ptCount val="1"/>
                <c:pt idx="0">
                  <c:v>Research</c:v>
                </c:pt>
              </c:strCache>
            </c:strRef>
          </c:tx>
          <c:spPr>
            <a:solidFill>
              <a:srgbClr val="CCFFCC"/>
            </a:solidFill>
            <a:ln w="12700">
              <a:solidFill>
                <a:srgbClr val="000000"/>
              </a:solidFill>
              <a:prstDash val="solid"/>
            </a:ln>
          </c:spPr>
          <c:cat>
            <c:numRef>
              <c:f>'10 Year History'!$A$36:$A$45</c:f>
              <c:numCache>
                <c:formatCode>0</c:formatCode>
                <c:ptCount val="10"/>
                <c:pt idx="0">
                  <c:v>2003</c:v>
                </c:pt>
                <c:pt idx="1">
                  <c:v>2004</c:v>
                </c:pt>
                <c:pt idx="2">
                  <c:v>2005</c:v>
                </c:pt>
                <c:pt idx="3">
                  <c:v>2006</c:v>
                </c:pt>
                <c:pt idx="4">
                  <c:v>2007</c:v>
                </c:pt>
                <c:pt idx="5">
                  <c:v>2008</c:v>
                </c:pt>
                <c:pt idx="6">
                  <c:v>2009</c:v>
                </c:pt>
                <c:pt idx="7">
                  <c:v>2010</c:v>
                </c:pt>
                <c:pt idx="8">
                  <c:v>2011</c:v>
                </c:pt>
                <c:pt idx="9">
                  <c:v>2012</c:v>
                </c:pt>
              </c:numCache>
            </c:numRef>
          </c:cat>
          <c:val>
            <c:numRef>
              <c:f>'10 Year History'!$B$36:$B$45</c:f>
              <c:numCache>
                <c:formatCode>_(* #,##0_);_(* \(#,##0\);_(* "-"??_);_(@_)</c:formatCode>
                <c:ptCount val="10"/>
                <c:pt idx="0">
                  <c:v>98160245</c:v>
                </c:pt>
                <c:pt idx="1">
                  <c:v>101608152</c:v>
                </c:pt>
                <c:pt idx="2">
                  <c:v>102942459</c:v>
                </c:pt>
                <c:pt idx="3">
                  <c:v>101586645</c:v>
                </c:pt>
                <c:pt idx="4">
                  <c:v>84050822</c:v>
                </c:pt>
                <c:pt idx="5">
                  <c:v>100702258</c:v>
                </c:pt>
                <c:pt idx="6">
                  <c:v>106738539</c:v>
                </c:pt>
                <c:pt idx="7">
                  <c:v>121058086</c:v>
                </c:pt>
                <c:pt idx="8">
                  <c:v>100091965</c:v>
                </c:pt>
                <c:pt idx="9">
                  <c:v>89859671</c:v>
                </c:pt>
              </c:numCache>
            </c:numRef>
          </c:val>
        </c:ser>
        <c:dLbls>
          <c:showLegendKey val="0"/>
          <c:showVal val="0"/>
          <c:showCatName val="0"/>
          <c:showSerName val="0"/>
          <c:showPercent val="0"/>
          <c:showBubbleSize val="0"/>
        </c:dLbls>
        <c:axId val="82401152"/>
        <c:axId val="82402688"/>
      </c:areaChart>
      <c:catAx>
        <c:axId val="82401152"/>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Helvetica"/>
                <a:ea typeface="Helvetica"/>
                <a:cs typeface="Helvetica"/>
              </a:defRPr>
            </a:pPr>
            <a:endParaRPr lang="en-US"/>
          </a:p>
        </c:txPr>
        <c:crossAx val="82402688"/>
        <c:crosses val="autoZero"/>
        <c:auto val="0"/>
        <c:lblAlgn val="ctr"/>
        <c:lblOffset val="100"/>
        <c:tickLblSkip val="1"/>
        <c:tickMarkSkip val="1"/>
        <c:noMultiLvlLbl val="0"/>
      </c:catAx>
      <c:valAx>
        <c:axId val="82402688"/>
        <c:scaling>
          <c:orientation val="minMax"/>
        </c:scaling>
        <c:delete val="0"/>
        <c:axPos val="l"/>
        <c:title>
          <c:tx>
            <c:rich>
              <a:bodyPr/>
              <a:lstStyle/>
              <a:p>
                <a:pPr>
                  <a:defRPr sz="1200" b="1" i="0" u="none" strike="noStrike" baseline="0">
                    <a:solidFill>
                      <a:srgbClr val="000000"/>
                    </a:solidFill>
                    <a:latin typeface="Helvetica"/>
                    <a:ea typeface="Helvetica"/>
                    <a:cs typeface="Helvetica"/>
                  </a:defRPr>
                </a:pPr>
                <a:r>
                  <a:rPr lang="en-US"/>
                  <a:t>Awarded Funds (in Millions)</a:t>
                </a:r>
              </a:p>
            </c:rich>
          </c:tx>
          <c:layout>
            <c:manualLayout>
              <c:xMode val="edge"/>
              <c:yMode val="edge"/>
              <c:x val="7.5250470991739529E-3"/>
              <c:y val="0.22621067216383361"/>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Helvetica"/>
                <a:ea typeface="Helvetica"/>
                <a:cs typeface="Helvetica"/>
              </a:defRPr>
            </a:pPr>
            <a:endParaRPr lang="en-US"/>
          </a:p>
        </c:txPr>
        <c:crossAx val="82401152"/>
        <c:crosses val="autoZero"/>
        <c:crossBetween val="midCat"/>
        <c:majorUnit val="20000000"/>
      </c:valAx>
      <c:spPr>
        <a:noFill/>
        <a:ln w="12700">
          <a:solidFill>
            <a:srgbClr val="808080"/>
          </a:solidFill>
          <a:prstDash val="solid"/>
        </a:ln>
      </c:spPr>
    </c:plotArea>
    <c:legend>
      <c:legendPos val="r"/>
      <c:layout>
        <c:manualLayout>
          <c:xMode val="edge"/>
          <c:yMode val="edge"/>
          <c:x val="0.24744402041769317"/>
          <c:y val="0.21575343854550369"/>
          <c:w val="0.14008186400012881"/>
          <c:h val="9.7602874747952678E-2"/>
        </c:manualLayout>
      </c:layout>
      <c:overlay val="0"/>
      <c:spPr>
        <a:noFill/>
        <a:ln w="25400">
          <a:noFill/>
        </a:ln>
      </c:spPr>
      <c:txPr>
        <a:bodyPr/>
        <a:lstStyle/>
        <a:p>
          <a:pPr>
            <a:defRPr sz="780" b="0" i="0" u="none" strike="noStrike" baseline="0">
              <a:solidFill>
                <a:srgbClr val="000000"/>
              </a:solidFill>
              <a:latin typeface="Helvetica"/>
              <a:ea typeface="Helvetica"/>
              <a:cs typeface="Helvetica"/>
            </a:defRPr>
          </a:pPr>
          <a:endParaRPr lang="en-US"/>
        </a:p>
      </c:txPr>
    </c:legend>
    <c:plotVisOnly val="1"/>
    <c:dispBlanksAs val="zero"/>
    <c:showDLblsOverMax val="0"/>
  </c:chart>
  <c:spPr>
    <a:solidFill>
      <a:srgbClr val="FFFFFF"/>
    </a:solidFill>
    <a:ln w="9525">
      <a:noFill/>
    </a:ln>
  </c:spPr>
  <c:txPr>
    <a:bodyPr/>
    <a:lstStyle/>
    <a:p>
      <a:pPr>
        <a:defRPr sz="1200" b="0" i="0" u="none" strike="noStrike" baseline="0">
          <a:solidFill>
            <a:srgbClr val="000000"/>
          </a:solidFill>
          <a:latin typeface="Helvetica"/>
          <a:ea typeface="Helvetica"/>
          <a:cs typeface="Helvetica"/>
        </a:defRPr>
      </a:pPr>
      <a:endParaRPr lang="en-US"/>
    </a:p>
  </c:txPr>
  <c:printSettings>
    <c:headerFooter alignWithMargins="0"/>
    <c:pageMargins b="1" l="0.75000000000000033" r="0.75000000000000033" t="1" header="0.5" footer="0.5"/>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19050</xdr:rowOff>
    </xdr:from>
    <xdr:to>
      <xdr:col>0</xdr:col>
      <xdr:colOff>3362325</xdr:colOff>
      <xdr:row>1</xdr:row>
      <xdr:rowOff>47625</xdr:rowOff>
    </xdr:to>
    <xdr:pic>
      <xdr:nvPicPr>
        <xdr:cNvPr id="4"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9050"/>
          <a:ext cx="32670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238120</xdr:colOff>
      <xdr:row>0</xdr:row>
      <xdr:rowOff>190496</xdr:rowOff>
    </xdr:from>
    <xdr:to>
      <xdr:col>1</xdr:col>
      <xdr:colOff>1100132</xdr:colOff>
      <xdr:row>3</xdr:row>
      <xdr:rowOff>123821</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0" y="190496"/>
          <a:ext cx="3271837"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695325</xdr:rowOff>
    </xdr:from>
    <xdr:to>
      <xdr:col>5</xdr:col>
      <xdr:colOff>1190625</xdr:colOff>
      <xdr:row>18</xdr:row>
      <xdr:rowOff>38100</xdr:rowOff>
    </xdr:to>
    <xdr:graphicFrame macro="">
      <xdr:nvGraphicFramePr>
        <xdr:cNvPr id="3173"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0</xdr:colOff>
      <xdr:row>40</xdr:row>
      <xdr:rowOff>123825</xdr:rowOff>
    </xdr:from>
    <xdr:to>
      <xdr:col>5</xdr:col>
      <xdr:colOff>1190625</xdr:colOff>
      <xdr:row>53</xdr:row>
      <xdr:rowOff>66675</xdr:rowOff>
    </xdr:to>
    <xdr:graphicFrame macro="">
      <xdr:nvGraphicFramePr>
        <xdr:cNvPr id="3174"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57150</xdr:colOff>
      <xdr:row>19</xdr:row>
      <xdr:rowOff>104775</xdr:rowOff>
    </xdr:from>
    <xdr:to>
      <xdr:col>6</xdr:col>
      <xdr:colOff>9525</xdr:colOff>
      <xdr:row>39</xdr:row>
      <xdr:rowOff>57150</xdr:rowOff>
    </xdr:to>
    <xdr:graphicFrame macro="">
      <xdr:nvGraphicFramePr>
        <xdr:cNvPr id="3175" name="Chart 2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142433</xdr:colOff>
      <xdr:row>0</xdr:row>
      <xdr:rowOff>71216</xdr:rowOff>
    </xdr:from>
    <xdr:to>
      <xdr:col>2</xdr:col>
      <xdr:colOff>1059325</xdr:colOff>
      <xdr:row>0</xdr:row>
      <xdr:rowOff>635537</xdr:rowOff>
    </xdr:to>
    <xdr:pic>
      <xdr:nvPicPr>
        <xdr:cNvPr id="6" name="Picture 1"/>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2433" y="71216"/>
          <a:ext cx="2688364" cy="5643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xdr:colOff>
      <xdr:row>8</xdr:row>
      <xdr:rowOff>57150</xdr:rowOff>
    </xdr:from>
    <xdr:to>
      <xdr:col>6</xdr:col>
      <xdr:colOff>933450</xdr:colOff>
      <xdr:row>29</xdr:row>
      <xdr:rowOff>171450</xdr:rowOff>
    </xdr:to>
    <xdr:graphicFrame macro="">
      <xdr:nvGraphicFramePr>
        <xdr:cNvPr id="7219"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74083</xdr:colOff>
      <xdr:row>0</xdr:row>
      <xdr:rowOff>64558</xdr:rowOff>
    </xdr:from>
    <xdr:to>
      <xdr:col>2</xdr:col>
      <xdr:colOff>1139825</xdr:colOff>
      <xdr:row>1</xdr:row>
      <xdr:rowOff>348191</xdr:rowOff>
    </xdr:to>
    <xdr:pic>
      <xdr:nvPicPr>
        <xdr:cNvPr id="4" name="Picture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083" y="64558"/>
          <a:ext cx="32670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c:userShapes xmlns:c="http://schemas.openxmlformats.org/drawingml/2006/chart">
  <cdr:relSizeAnchor xmlns:cdr="http://schemas.openxmlformats.org/drawingml/2006/chartDrawing">
    <cdr:from>
      <cdr:x>0.18442</cdr:x>
      <cdr:y>0.05718</cdr:y>
    </cdr:from>
    <cdr:to>
      <cdr:x>0.77692</cdr:x>
      <cdr:y>0.14406</cdr:y>
    </cdr:to>
    <cdr:sp macro="" textlink="">
      <cdr:nvSpPr>
        <cdr:cNvPr id="9218" name="Text Box 2"/>
        <cdr:cNvSpPr txBox="1">
          <a:spLocks xmlns:a="http://schemas.openxmlformats.org/drawingml/2006/main" noChangeArrowheads="1"/>
        </cdr:cNvSpPr>
      </cdr:nvSpPr>
      <cdr:spPr bwMode="auto">
        <a:xfrm xmlns:a="http://schemas.openxmlformats.org/drawingml/2006/main">
          <a:off x="1202267" y="232062"/>
          <a:ext cx="3862733" cy="35450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36576" tIns="32004" rIns="0" bIns="0" anchor="t" upright="1"/>
        <a:lstStyle xmlns:a="http://schemas.openxmlformats.org/drawingml/2006/main"/>
        <a:p xmlns:a="http://schemas.openxmlformats.org/drawingml/2006/main">
          <a:pPr algn="l" rtl="0">
            <a:defRPr sz="1000"/>
          </a:pPr>
          <a:r>
            <a:rPr lang="en-US" sz="1425" b="1" i="1" strike="noStrike">
              <a:solidFill>
                <a:srgbClr val="006600"/>
              </a:solidFill>
              <a:latin typeface="Arial"/>
              <a:cs typeface="Arial"/>
            </a:rPr>
            <a:t>Sponsored Program Awards By Purpose </a:t>
          </a:r>
        </a:p>
      </cdr:txBody>
    </cdr:sp>
  </cdr:relSizeAnchor>
  <cdr:relSizeAnchor xmlns:cdr="http://schemas.openxmlformats.org/drawingml/2006/chartDrawing">
    <cdr:from>
      <cdr:x>0.40761</cdr:x>
      <cdr:y>0.94831</cdr:y>
    </cdr:from>
    <cdr:to>
      <cdr:x>0.57862</cdr:x>
      <cdr:y>0.99185</cdr:y>
    </cdr:to>
    <cdr:sp macro="" textlink="">
      <cdr:nvSpPr>
        <cdr:cNvPr id="9219" name="Text Box 3"/>
        <cdr:cNvSpPr txBox="1">
          <a:spLocks xmlns:a="http://schemas.openxmlformats.org/drawingml/2006/main" noChangeArrowheads="1"/>
        </cdr:cNvSpPr>
      </cdr:nvSpPr>
      <cdr:spPr bwMode="auto">
        <a:xfrm xmlns:a="http://schemas.openxmlformats.org/drawingml/2006/main">
          <a:off x="2754821" y="3799104"/>
          <a:ext cx="1155774" cy="19590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n-US" sz="1200" b="1" i="0" strike="noStrike">
              <a:solidFill>
                <a:srgbClr val="000000"/>
              </a:solidFill>
              <a:latin typeface="Arial"/>
              <a:cs typeface="Arial"/>
            </a:rPr>
            <a:t>Fiscal Year</a:t>
          </a:r>
        </a:p>
      </cdr:txBody>
    </cdr:sp>
  </cdr:relSizeAnchor>
</c:userShapes>
</file>

<file path=xl/drawings/drawing6.xml><?xml version="1.0" encoding="utf-8"?>
<xdr:wsDr xmlns:xdr="http://schemas.openxmlformats.org/drawingml/2006/spreadsheetDrawing" xmlns:a="http://schemas.openxmlformats.org/drawingml/2006/main">
  <xdr:twoCellAnchor editAs="oneCell">
    <xdr:from>
      <xdr:col>0</xdr:col>
      <xdr:colOff>238121</xdr:colOff>
      <xdr:row>0</xdr:row>
      <xdr:rowOff>190496</xdr:rowOff>
    </xdr:from>
    <xdr:to>
      <xdr:col>1</xdr:col>
      <xdr:colOff>1349722</xdr:colOff>
      <xdr:row>3</xdr:row>
      <xdr:rowOff>35719</xdr:rowOff>
    </xdr:to>
    <xdr:pic>
      <xdr:nvPicPr>
        <xdr:cNvPr id="3"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1" y="190496"/>
          <a:ext cx="3516664" cy="7381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Grayscale">
      <a:dk1>
        <a:sysClr val="windowText" lastClr="000000"/>
      </a:dk1>
      <a:lt1>
        <a:sysClr val="window" lastClr="FFFFFF"/>
      </a:lt1>
      <a:dk2>
        <a:srgbClr val="000000"/>
      </a:dk2>
      <a:lt2>
        <a:srgbClr val="F8F8F8"/>
      </a:lt2>
      <a:accent1>
        <a:srgbClr val="DDDDDD"/>
      </a:accent1>
      <a:accent2>
        <a:srgbClr val="B2B2B2"/>
      </a:accent2>
      <a:accent3>
        <a:srgbClr val="969696"/>
      </a:accent3>
      <a:accent4>
        <a:srgbClr val="808080"/>
      </a:accent4>
      <a:accent5>
        <a:srgbClr val="5F5F5F"/>
      </a:accent5>
      <a:accent6>
        <a:srgbClr val="4D4D4D"/>
      </a:accent6>
      <a:hlink>
        <a:srgbClr val="5F5F5F"/>
      </a:hlink>
      <a:folHlink>
        <a:srgbClr val="91919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K682"/>
  <sheetViews>
    <sheetView showGridLines="0" tabSelected="1" zoomScaleNormal="100" workbookViewId="0"/>
  </sheetViews>
  <sheetFormatPr defaultColWidth="19.42578125" defaultRowHeight="12.75"/>
  <cols>
    <col min="1" max="1" width="60.140625" style="22" customWidth="1"/>
    <col min="2" max="2" width="13" style="22" customWidth="1"/>
    <col min="3" max="3" width="10.7109375" style="111" bestFit="1" customWidth="1"/>
    <col min="4" max="4" width="14.140625" style="99" customWidth="1"/>
    <col min="5" max="5" width="14.28515625" style="45" customWidth="1"/>
    <col min="6" max="6" width="14.28515625" style="46" customWidth="1"/>
    <col min="7" max="7" width="14.28515625" style="47" customWidth="1"/>
    <col min="8" max="8" width="14.28515625" style="22" customWidth="1"/>
    <col min="9" max="9" width="8.7109375" style="22" customWidth="1"/>
    <col min="10" max="10" width="11.28515625" style="22" customWidth="1"/>
    <col min="11" max="11" width="12.28515625" style="22" customWidth="1"/>
    <col min="12" max="16384" width="19.42578125" style="22"/>
  </cols>
  <sheetData>
    <row r="1" spans="1:11" s="21" customFormat="1" ht="51.75" customHeight="1">
      <c r="A1" s="2"/>
      <c r="B1" s="183" t="s">
        <v>168</v>
      </c>
      <c r="C1" s="183"/>
      <c r="D1" s="183"/>
      <c r="E1" s="183"/>
      <c r="F1" s="33"/>
    </row>
    <row r="2" spans="1:11" s="21" customFormat="1" ht="15.75">
      <c r="A2" s="2"/>
      <c r="B2" s="2"/>
      <c r="C2" s="101"/>
      <c r="D2" s="87"/>
      <c r="E2" s="80"/>
      <c r="F2" s="33"/>
    </row>
    <row r="3" spans="1:11" ht="15.75">
      <c r="A3" s="178" t="s">
        <v>143</v>
      </c>
      <c r="B3" s="13"/>
      <c r="C3" s="102"/>
      <c r="D3" s="88"/>
      <c r="E3" s="54"/>
      <c r="F3" s="50"/>
      <c r="G3" s="24"/>
    </row>
    <row r="4" spans="1:11" ht="18" customHeight="1">
      <c r="A4" s="13"/>
      <c r="B4" s="13"/>
      <c r="C4" s="102"/>
      <c r="D4" s="88"/>
      <c r="E4" s="184" t="s">
        <v>132</v>
      </c>
      <c r="F4" s="50"/>
      <c r="G4" s="24"/>
    </row>
    <row r="5" spans="1:11" ht="14.1" customHeight="1">
      <c r="A5" s="18" t="s">
        <v>33</v>
      </c>
      <c r="B5" s="18"/>
      <c r="C5" s="103" t="s">
        <v>21</v>
      </c>
      <c r="D5" s="129" t="s">
        <v>22</v>
      </c>
      <c r="E5" s="185"/>
      <c r="F5" s="50"/>
      <c r="G5" s="24"/>
    </row>
    <row r="6" spans="1:11" ht="14.1" customHeight="1">
      <c r="A6" s="130" t="s">
        <v>107</v>
      </c>
      <c r="B6" s="130"/>
      <c r="C6" s="104">
        <v>39</v>
      </c>
      <c r="D6" s="123">
        <v>2524550</v>
      </c>
      <c r="E6" s="60">
        <f>D6/D17</f>
        <v>1.9499572933438805E-2</v>
      </c>
      <c r="F6" s="50"/>
      <c r="G6" s="24"/>
    </row>
    <row r="7" spans="1:11" ht="14.1" customHeight="1">
      <c r="A7" s="130" t="s">
        <v>108</v>
      </c>
      <c r="B7" s="78"/>
      <c r="C7" s="104">
        <v>104</v>
      </c>
      <c r="D7" s="123">
        <v>6354754</v>
      </c>
      <c r="E7" s="60">
        <f>D7/D17</f>
        <v>4.9083990848690653E-2</v>
      </c>
      <c r="F7" s="50"/>
      <c r="G7" s="24"/>
    </row>
    <row r="8" spans="1:11" ht="14.1" customHeight="1">
      <c r="A8" s="130" t="s">
        <v>109</v>
      </c>
      <c r="B8" s="78"/>
      <c r="C8" s="104">
        <v>39</v>
      </c>
      <c r="D8" s="123">
        <v>8833711</v>
      </c>
      <c r="E8" s="60">
        <f>D8/D17</f>
        <v>6.823140437599598E-2</v>
      </c>
      <c r="F8" s="50"/>
      <c r="G8" s="24"/>
    </row>
    <row r="9" spans="1:11" ht="14.1" customHeight="1">
      <c r="A9" s="137" t="s">
        <v>110</v>
      </c>
      <c r="B9" s="100"/>
      <c r="C9" s="104">
        <v>45</v>
      </c>
      <c r="D9" s="123">
        <v>6498390</v>
      </c>
      <c r="E9" s="60">
        <f>D9/D17</f>
        <v>5.0193432395844569E-2</v>
      </c>
      <c r="F9" s="50"/>
      <c r="G9" s="24"/>
    </row>
    <row r="10" spans="1:11" ht="14.1" customHeight="1">
      <c r="A10" s="130" t="s">
        <v>111</v>
      </c>
      <c r="B10" s="78"/>
      <c r="C10" s="104">
        <v>298</v>
      </c>
      <c r="D10" s="123">
        <v>68690607</v>
      </c>
      <c r="E10" s="60">
        <f>D10/D17</f>
        <v>0.53056485355357674</v>
      </c>
      <c r="F10" s="50"/>
      <c r="G10" s="24"/>
    </row>
    <row r="11" spans="1:11" ht="14.1" customHeight="1">
      <c r="A11" s="130" t="s">
        <v>112</v>
      </c>
      <c r="B11" s="78"/>
      <c r="C11" s="104">
        <v>2</v>
      </c>
      <c r="D11" s="123">
        <v>214376</v>
      </c>
      <c r="E11" s="60">
        <f>D11/D17</f>
        <v>1.6558358706220426E-3</v>
      </c>
      <c r="F11" s="50"/>
      <c r="G11" s="24"/>
    </row>
    <row r="12" spans="1:11" s="21" customFormat="1" ht="14.1" customHeight="1">
      <c r="A12" s="130" t="s">
        <v>74</v>
      </c>
      <c r="B12" s="78"/>
      <c r="C12" s="104">
        <v>60</v>
      </c>
      <c r="D12" s="123">
        <v>12624240</v>
      </c>
      <c r="E12" s="60">
        <f>D12/D17</f>
        <v>9.7509373396936286E-2</v>
      </c>
      <c r="F12" s="50"/>
      <c r="G12" s="24"/>
      <c r="H12" s="22"/>
      <c r="I12" s="22"/>
      <c r="J12" s="22"/>
      <c r="K12" s="22"/>
    </row>
    <row r="13" spans="1:11" ht="14.1" customHeight="1">
      <c r="A13" s="130" t="s">
        <v>96</v>
      </c>
      <c r="B13" s="78"/>
      <c r="C13" s="104">
        <v>1</v>
      </c>
      <c r="D13" s="123">
        <v>10000</v>
      </c>
      <c r="E13" s="60">
        <f>D13/D17</f>
        <v>7.7239796927923023E-5</v>
      </c>
      <c r="F13" s="50"/>
      <c r="G13" s="24"/>
    </row>
    <row r="14" spans="1:11" ht="14.1" customHeight="1">
      <c r="A14" s="130" t="s">
        <v>113</v>
      </c>
      <c r="B14" s="78"/>
      <c r="C14" s="104">
        <v>54</v>
      </c>
      <c r="D14" s="123">
        <v>5919127</v>
      </c>
      <c r="E14" s="60">
        <f>D14/D17</f>
        <v>4.5719216747058616E-2</v>
      </c>
      <c r="F14" s="50"/>
      <c r="G14" s="24"/>
    </row>
    <row r="15" spans="1:11" ht="14.1" customHeight="1">
      <c r="A15" s="130" t="s">
        <v>114</v>
      </c>
      <c r="B15" s="78"/>
      <c r="C15" s="104">
        <v>0</v>
      </c>
      <c r="D15" s="123">
        <v>0</v>
      </c>
      <c r="E15" s="60">
        <f>D15/D17</f>
        <v>0</v>
      </c>
      <c r="F15" s="50"/>
      <c r="G15" s="24"/>
    </row>
    <row r="16" spans="1:11" ht="14.1" customHeight="1">
      <c r="A16" s="78" t="s">
        <v>103</v>
      </c>
      <c r="B16" s="78"/>
      <c r="C16" s="104">
        <v>32</v>
      </c>
      <c r="D16" s="123">
        <v>17797183</v>
      </c>
      <c r="E16" s="60">
        <f>D16/D17</f>
        <v>0.13746508008090838</v>
      </c>
      <c r="F16" s="50"/>
      <c r="G16" s="24"/>
    </row>
    <row r="17" spans="1:11" ht="14.1" customHeight="1">
      <c r="A17" s="17" t="s">
        <v>0</v>
      </c>
      <c r="B17" s="17"/>
      <c r="C17" s="77">
        <f>SUM(C6:C16)</f>
        <v>674</v>
      </c>
      <c r="D17" s="122">
        <f>SUM(D6:D16)</f>
        <v>129466938</v>
      </c>
      <c r="E17" s="81">
        <f>SUM(E6:E16)</f>
        <v>1</v>
      </c>
      <c r="F17" s="50"/>
      <c r="G17" s="24"/>
    </row>
    <row r="18" spans="1:11" ht="14.1" customHeight="1">
      <c r="A18" s="15"/>
      <c r="B18" s="15"/>
      <c r="C18" s="106"/>
      <c r="D18" s="89"/>
      <c r="E18" s="81"/>
      <c r="F18" s="50"/>
      <c r="G18" s="24"/>
    </row>
    <row r="19" spans="1:11" ht="14.1" customHeight="1">
      <c r="A19" s="1"/>
      <c r="B19" s="1"/>
      <c r="C19" s="107"/>
      <c r="D19" s="90"/>
      <c r="E19" s="82"/>
      <c r="F19" s="50"/>
      <c r="G19" s="24"/>
    </row>
    <row r="20" spans="1:11" ht="14.1" customHeight="1">
      <c r="A20" s="178" t="s">
        <v>163</v>
      </c>
      <c r="B20" s="13"/>
      <c r="C20" s="105"/>
      <c r="D20" s="91"/>
      <c r="E20" s="83"/>
      <c r="F20" s="50"/>
      <c r="G20" s="24"/>
    </row>
    <row r="21" spans="1:11" ht="14.1" customHeight="1">
      <c r="A21" s="1"/>
      <c r="B21" s="1"/>
      <c r="C21" s="105"/>
      <c r="D21" s="91"/>
      <c r="E21" s="83"/>
      <c r="F21" s="50"/>
      <c r="G21" s="24"/>
    </row>
    <row r="22" spans="1:11" s="63" customFormat="1" ht="14.1" customHeight="1">
      <c r="A22" s="112" t="s">
        <v>31</v>
      </c>
      <c r="B22" s="112"/>
      <c r="C22" s="113" t="s">
        <v>21</v>
      </c>
      <c r="D22" s="133" t="s">
        <v>22</v>
      </c>
      <c r="E22" s="114" t="s">
        <v>132</v>
      </c>
      <c r="F22" s="50"/>
      <c r="G22" s="24"/>
      <c r="H22" s="22"/>
      <c r="I22" s="22"/>
      <c r="J22" s="22"/>
      <c r="K22" s="22"/>
    </row>
    <row r="23" spans="1:11" s="65" customFormat="1" ht="14.1" customHeight="1">
      <c r="A23" s="64" t="s">
        <v>26</v>
      </c>
      <c r="B23" s="64"/>
      <c r="C23" s="104">
        <v>417</v>
      </c>
      <c r="D23" s="123">
        <v>89859671</v>
      </c>
      <c r="E23" s="121">
        <f>D23/D27</f>
        <v>0.69421972202632898</v>
      </c>
      <c r="F23" s="50"/>
      <c r="G23" s="24"/>
      <c r="H23" s="22"/>
      <c r="I23" s="22"/>
      <c r="J23" s="22"/>
      <c r="K23" s="22"/>
    </row>
    <row r="24" spans="1:11" s="63" customFormat="1" ht="14.1" customHeight="1">
      <c r="A24" s="64" t="s">
        <v>24</v>
      </c>
      <c r="B24" s="64"/>
      <c r="C24" s="104">
        <v>54</v>
      </c>
      <c r="D24" s="123">
        <v>11550592</v>
      </c>
      <c r="E24" s="84">
        <f>D24/D27</f>
        <v>8.923523398477097E-2</v>
      </c>
      <c r="F24" s="50"/>
      <c r="G24" s="24"/>
      <c r="H24" s="22"/>
      <c r="I24" s="22"/>
      <c r="J24" s="22"/>
      <c r="K24" s="22"/>
    </row>
    <row r="25" spans="1:11" s="63" customFormat="1" ht="14.1" customHeight="1">
      <c r="A25" s="64" t="s">
        <v>25</v>
      </c>
      <c r="B25" s="64"/>
      <c r="C25" s="104">
        <v>130</v>
      </c>
      <c r="D25" s="123">
        <v>14331571</v>
      </c>
      <c r="E25" s="121">
        <f>D25/D27</f>
        <v>0.11071996063529542</v>
      </c>
      <c r="F25" s="50"/>
      <c r="G25" s="24"/>
      <c r="H25" s="22"/>
      <c r="I25" s="22"/>
      <c r="J25" s="22"/>
      <c r="K25" s="22"/>
    </row>
    <row r="26" spans="1:11" s="63" customFormat="1" ht="14.1" customHeight="1">
      <c r="A26" s="64" t="s">
        <v>127</v>
      </c>
      <c r="B26" s="64"/>
      <c r="C26" s="104">
        <v>73</v>
      </c>
      <c r="D26" s="123">
        <v>13697979</v>
      </c>
      <c r="E26" s="121">
        <f>D26/D27</f>
        <v>0.10582508335360466</v>
      </c>
      <c r="F26" s="50"/>
      <c r="G26" s="24"/>
      <c r="H26" s="22"/>
      <c r="I26" s="22"/>
      <c r="J26" s="22"/>
      <c r="K26" s="22"/>
    </row>
    <row r="27" spans="1:11" s="63" customFormat="1" ht="17.25" customHeight="1">
      <c r="A27" s="53" t="s">
        <v>0</v>
      </c>
      <c r="B27" s="53"/>
      <c r="C27" s="108">
        <f>SUM(C23:C26)</f>
        <v>674</v>
      </c>
      <c r="D27" s="92">
        <f>SUM(D23:D26)</f>
        <v>129439813</v>
      </c>
      <c r="E27" s="125">
        <f>SUM(E23:E26)</f>
        <v>1</v>
      </c>
      <c r="F27" s="50"/>
      <c r="G27" s="24"/>
      <c r="H27" s="22"/>
      <c r="I27" s="22"/>
      <c r="J27" s="22"/>
      <c r="K27" s="22"/>
    </row>
    <row r="28" spans="1:11" ht="14.1" customHeight="1">
      <c r="A28" s="1"/>
      <c r="B28" s="1"/>
      <c r="C28" s="105"/>
      <c r="D28" s="91"/>
      <c r="E28" s="83"/>
      <c r="F28" s="50"/>
      <c r="G28" s="24"/>
    </row>
    <row r="29" spans="1:11" ht="14.1" customHeight="1">
      <c r="A29" s="178" t="s">
        <v>164</v>
      </c>
      <c r="B29" s="13"/>
      <c r="C29" s="105"/>
      <c r="D29" s="91"/>
      <c r="E29" s="83"/>
      <c r="F29" s="50"/>
      <c r="G29" s="24"/>
    </row>
    <row r="30" spans="1:11" ht="14.1" customHeight="1">
      <c r="A30" s="1"/>
      <c r="B30" s="1"/>
      <c r="C30" s="105"/>
      <c r="D30" s="91"/>
      <c r="E30" s="83"/>
      <c r="F30" s="50"/>
      <c r="G30" s="24"/>
    </row>
    <row r="31" spans="1:11" ht="14.1" customHeight="1">
      <c r="A31" s="18" t="s">
        <v>32</v>
      </c>
      <c r="B31" s="18"/>
      <c r="C31" s="103" t="s">
        <v>21</v>
      </c>
      <c r="D31" s="129" t="s">
        <v>22</v>
      </c>
      <c r="E31" s="67" t="s">
        <v>118</v>
      </c>
      <c r="F31" s="50"/>
      <c r="G31" s="24"/>
    </row>
    <row r="32" spans="1:11" s="65" customFormat="1" ht="14.1" customHeight="1">
      <c r="A32" s="64" t="s">
        <v>27</v>
      </c>
      <c r="B32" s="64"/>
      <c r="C32" s="104">
        <v>64</v>
      </c>
      <c r="D32" s="123">
        <v>4533509</v>
      </c>
      <c r="E32" s="121">
        <f>D32/D37</f>
        <v>3.5024069449173259E-2</v>
      </c>
      <c r="F32" s="50"/>
      <c r="G32" s="24"/>
      <c r="H32" s="22"/>
      <c r="I32" s="22"/>
      <c r="J32" s="22"/>
    </row>
    <row r="33" spans="1:10" s="65" customFormat="1" ht="14.1" customHeight="1">
      <c r="A33" s="64" t="s">
        <v>28</v>
      </c>
      <c r="B33" s="64"/>
      <c r="C33" s="104">
        <v>239</v>
      </c>
      <c r="D33" s="123">
        <v>86641840</v>
      </c>
      <c r="E33" s="121">
        <f>D33/D37</f>
        <v>0.66936005230477269</v>
      </c>
      <c r="F33" s="50"/>
      <c r="G33" s="24"/>
      <c r="H33" s="22"/>
      <c r="I33" s="22"/>
      <c r="J33" s="22"/>
    </row>
    <row r="34" spans="1:10" s="65" customFormat="1" ht="14.1" customHeight="1">
      <c r="A34" s="64" t="s">
        <v>38</v>
      </c>
      <c r="B34" s="64"/>
      <c r="C34" s="104">
        <v>32</v>
      </c>
      <c r="D34" s="123">
        <v>810605</v>
      </c>
      <c r="E34" s="121">
        <f>D34/D37</f>
        <v>6.2624086145736321E-3</v>
      </c>
      <c r="F34" s="50"/>
      <c r="G34" s="24"/>
      <c r="H34" s="22"/>
      <c r="I34" s="22"/>
      <c r="J34" s="22"/>
    </row>
    <row r="35" spans="1:10" s="65" customFormat="1" ht="14.1" customHeight="1">
      <c r="A35" s="64" t="s">
        <v>130</v>
      </c>
      <c r="B35" s="64"/>
      <c r="C35" s="104">
        <v>116</v>
      </c>
      <c r="D35" s="123">
        <v>19691608</v>
      </c>
      <c r="E35" s="121">
        <f>D35/D37</f>
        <v>0.15212945340086362</v>
      </c>
      <c r="F35" s="50"/>
      <c r="G35" s="24"/>
      <c r="H35" s="22"/>
      <c r="I35" s="22"/>
      <c r="J35" s="22"/>
    </row>
    <row r="36" spans="1:10" s="65" customFormat="1" ht="14.1" customHeight="1">
      <c r="A36" s="64" t="s">
        <v>37</v>
      </c>
      <c r="B36" s="64"/>
      <c r="C36" s="104">
        <v>223</v>
      </c>
      <c r="D36" s="123">
        <v>17762251</v>
      </c>
      <c r="E36" s="121">
        <f>D36/D37</f>
        <v>0.13722401623061678</v>
      </c>
      <c r="F36" s="50"/>
      <c r="G36" s="24"/>
      <c r="H36" s="22"/>
      <c r="I36" s="22"/>
      <c r="J36" s="22"/>
    </row>
    <row r="37" spans="1:10" s="65" customFormat="1" ht="14.1" customHeight="1">
      <c r="A37" s="53" t="s">
        <v>0</v>
      </c>
      <c r="B37" s="53"/>
      <c r="C37" s="108">
        <f>SUM(C32:C36)</f>
        <v>674</v>
      </c>
      <c r="D37" s="124">
        <f>SUM(D32:D36)</f>
        <v>129439813</v>
      </c>
      <c r="E37" s="81">
        <f>SUM(E32:E36)</f>
        <v>0.99999999999999989</v>
      </c>
      <c r="F37" s="50"/>
      <c r="G37" s="24"/>
      <c r="H37" s="22"/>
      <c r="I37" s="22"/>
      <c r="J37" s="22"/>
    </row>
    <row r="38" spans="1:10" s="63" customFormat="1" ht="14.1" customHeight="1">
      <c r="A38" s="53"/>
      <c r="B38" s="53"/>
      <c r="C38" s="104"/>
      <c r="D38" s="123"/>
      <c r="E38" s="81"/>
      <c r="F38" s="50"/>
      <c r="G38" s="24"/>
      <c r="H38" s="22"/>
      <c r="I38" s="22"/>
      <c r="J38" s="22"/>
    </row>
    <row r="39" spans="1:10" ht="14.1" customHeight="1">
      <c r="A39" s="1"/>
      <c r="B39" s="1"/>
      <c r="C39" s="107"/>
      <c r="D39" s="90"/>
      <c r="E39" s="60"/>
      <c r="F39" s="34"/>
      <c r="G39" s="19"/>
    </row>
    <row r="40" spans="1:10" ht="14.1" customHeight="1">
      <c r="A40" s="138" t="s">
        <v>167</v>
      </c>
      <c r="B40" s="16"/>
      <c r="C40" s="107"/>
      <c r="D40" s="90"/>
      <c r="E40" s="82"/>
      <c r="F40" s="34"/>
      <c r="G40" s="19"/>
    </row>
    <row r="41" spans="1:10" ht="14.1" customHeight="1">
      <c r="A41" s="16"/>
      <c r="B41" s="16"/>
      <c r="C41" s="105"/>
      <c r="D41" s="91"/>
      <c r="E41" s="12"/>
      <c r="F41" s="34"/>
      <c r="G41" s="19"/>
    </row>
    <row r="42" spans="1:10" s="51" customFormat="1">
      <c r="A42" s="22"/>
      <c r="B42" s="22"/>
      <c r="C42" s="52"/>
      <c r="D42" s="93"/>
      <c r="E42" s="68"/>
    </row>
    <row r="43" spans="1:10" s="51" customFormat="1">
      <c r="A43" s="22"/>
      <c r="B43" s="22"/>
      <c r="C43" s="52"/>
      <c r="D43" s="93"/>
      <c r="E43" s="68"/>
      <c r="J43" s="52"/>
    </row>
    <row r="44" spans="1:10">
      <c r="A44" s="42"/>
      <c r="B44" s="42"/>
      <c r="C44" s="109"/>
      <c r="D44" s="94"/>
      <c r="E44" s="85"/>
      <c r="F44" s="34"/>
      <c r="G44" s="19"/>
    </row>
    <row r="45" spans="1:10">
      <c r="A45" s="42"/>
      <c r="B45" s="42"/>
      <c r="C45" s="109"/>
      <c r="D45" s="94"/>
      <c r="E45" s="85"/>
      <c r="F45" s="34"/>
      <c r="G45" s="19"/>
    </row>
    <row r="46" spans="1:10">
      <c r="A46" s="42"/>
      <c r="B46" s="42"/>
      <c r="C46" s="109"/>
      <c r="D46" s="94"/>
      <c r="E46" s="85"/>
      <c r="F46" s="34"/>
      <c r="G46" s="19"/>
    </row>
    <row r="47" spans="1:10">
      <c r="A47" s="42"/>
      <c r="B47" s="42"/>
      <c r="C47" s="109"/>
      <c r="D47" s="94"/>
      <c r="E47" s="85"/>
      <c r="F47" s="34"/>
      <c r="G47" s="19"/>
    </row>
    <row r="48" spans="1:10">
      <c r="A48" s="42"/>
      <c r="B48" s="42"/>
      <c r="C48" s="109"/>
      <c r="D48" s="94"/>
      <c r="E48" s="85"/>
      <c r="F48" s="34"/>
      <c r="G48" s="19"/>
    </row>
    <row r="49" spans="1:7">
      <c r="A49" s="42"/>
      <c r="B49" s="42"/>
      <c r="C49" s="109"/>
      <c r="D49" s="94"/>
      <c r="E49" s="85"/>
      <c r="F49" s="34"/>
      <c r="G49" s="19"/>
    </row>
    <row r="50" spans="1:7">
      <c r="A50" s="42"/>
      <c r="B50" s="42"/>
      <c r="C50" s="109"/>
      <c r="D50" s="94"/>
      <c r="E50" s="85"/>
      <c r="F50" s="34"/>
      <c r="G50" s="19"/>
    </row>
    <row r="51" spans="1:7">
      <c r="A51" s="42"/>
      <c r="B51" s="42"/>
      <c r="C51" s="109"/>
      <c r="D51" s="94"/>
      <c r="E51" s="85"/>
      <c r="F51" s="34"/>
      <c r="G51" s="19"/>
    </row>
    <row r="52" spans="1:7">
      <c r="A52" s="42"/>
      <c r="B52" s="42"/>
      <c r="C52" s="109"/>
      <c r="D52" s="94"/>
      <c r="E52" s="85"/>
      <c r="F52" s="34"/>
      <c r="G52" s="19"/>
    </row>
    <row r="53" spans="1:7">
      <c r="A53" s="42"/>
      <c r="B53" s="42"/>
      <c r="C53" s="109"/>
      <c r="D53" s="94"/>
      <c r="E53" s="85"/>
      <c r="F53" s="34"/>
      <c r="G53" s="19"/>
    </row>
    <row r="54" spans="1:7">
      <c r="A54" s="42"/>
      <c r="B54" s="42"/>
      <c r="C54" s="109"/>
      <c r="D54" s="94"/>
      <c r="E54" s="85"/>
      <c r="F54" s="34"/>
      <c r="G54" s="19"/>
    </row>
    <row r="55" spans="1:7">
      <c r="A55" s="42"/>
      <c r="B55" s="42"/>
      <c r="C55" s="109"/>
      <c r="D55" s="94"/>
      <c r="E55" s="85"/>
      <c r="F55" s="34"/>
      <c r="G55" s="19"/>
    </row>
    <row r="56" spans="1:7">
      <c r="A56" s="42"/>
      <c r="B56" s="42"/>
      <c r="C56" s="109"/>
      <c r="D56" s="94"/>
      <c r="E56" s="85"/>
      <c r="F56" s="34"/>
      <c r="G56" s="19"/>
    </row>
    <row r="57" spans="1:7">
      <c r="A57" s="42"/>
      <c r="B57" s="42"/>
      <c r="C57" s="109"/>
      <c r="D57" s="94"/>
      <c r="E57" s="85"/>
      <c r="F57" s="34"/>
      <c r="G57" s="19"/>
    </row>
    <row r="58" spans="1:7">
      <c r="A58" s="42"/>
      <c r="B58" s="42"/>
      <c r="C58" s="109"/>
      <c r="D58" s="94"/>
      <c r="E58" s="85"/>
      <c r="F58" s="34"/>
      <c r="G58" s="19"/>
    </row>
    <row r="59" spans="1:7">
      <c r="A59" s="42"/>
      <c r="B59" s="42"/>
      <c r="C59" s="109"/>
      <c r="D59" s="94"/>
      <c r="E59" s="85"/>
      <c r="F59" s="34"/>
      <c r="G59" s="19"/>
    </row>
    <row r="60" spans="1:7">
      <c r="A60" s="42"/>
      <c r="B60" s="42"/>
      <c r="C60" s="109"/>
      <c r="D60" s="94"/>
      <c r="E60" s="85"/>
      <c r="F60" s="34"/>
      <c r="G60" s="19"/>
    </row>
    <row r="61" spans="1:7">
      <c r="A61" s="42"/>
      <c r="B61" s="42"/>
      <c r="C61" s="109"/>
      <c r="D61" s="94"/>
      <c r="E61" s="85"/>
      <c r="F61" s="34"/>
      <c r="G61" s="19"/>
    </row>
    <row r="62" spans="1:7">
      <c r="A62" s="42"/>
      <c r="B62" s="42"/>
      <c r="C62" s="109"/>
      <c r="D62" s="94"/>
      <c r="E62" s="85"/>
      <c r="F62" s="34"/>
      <c r="G62" s="19"/>
    </row>
    <row r="63" spans="1:7">
      <c r="A63" s="42"/>
      <c r="B63" s="42"/>
      <c r="C63" s="109"/>
      <c r="D63" s="94"/>
      <c r="E63" s="85"/>
      <c r="F63" s="34"/>
      <c r="G63" s="19"/>
    </row>
    <row r="64" spans="1:7">
      <c r="A64" s="42"/>
      <c r="B64" s="42"/>
      <c r="C64" s="48"/>
      <c r="D64" s="95"/>
      <c r="E64" s="86"/>
      <c r="F64" s="34"/>
      <c r="G64" s="19"/>
    </row>
    <row r="65" spans="1:7">
      <c r="A65" s="42"/>
      <c r="B65" s="42"/>
      <c r="C65" s="109"/>
      <c r="D65" s="94"/>
      <c r="E65" s="85"/>
      <c r="F65" s="34"/>
      <c r="G65" s="19"/>
    </row>
    <row r="66" spans="1:7">
      <c r="A66" s="42"/>
      <c r="B66" s="42"/>
      <c r="C66" s="109"/>
      <c r="D66" s="94"/>
      <c r="E66" s="85"/>
      <c r="F66" s="34"/>
      <c r="G66" s="19"/>
    </row>
    <row r="67" spans="1:7">
      <c r="A67" s="42"/>
      <c r="B67" s="42"/>
      <c r="C67" s="109"/>
      <c r="D67" s="94"/>
      <c r="E67" s="85"/>
      <c r="F67" s="34"/>
      <c r="G67" s="19"/>
    </row>
    <row r="68" spans="1:7">
      <c r="A68" s="42"/>
      <c r="B68" s="42"/>
      <c r="C68" s="109"/>
      <c r="D68" s="94"/>
      <c r="E68" s="85"/>
      <c r="F68" s="34"/>
      <c r="G68" s="19"/>
    </row>
    <row r="69" spans="1:7">
      <c r="A69" s="42"/>
      <c r="B69" s="42"/>
      <c r="C69" s="109"/>
      <c r="D69" s="94"/>
      <c r="E69" s="85"/>
      <c r="F69" s="34"/>
      <c r="G69" s="19"/>
    </row>
    <row r="70" spans="1:7">
      <c r="A70" s="42"/>
      <c r="B70" s="42"/>
      <c r="C70" s="109"/>
      <c r="D70" s="94"/>
      <c r="E70" s="33"/>
      <c r="F70" s="34"/>
      <c r="G70" s="19"/>
    </row>
    <row r="71" spans="1:7">
      <c r="A71" s="42"/>
      <c r="B71" s="42"/>
      <c r="C71" s="109"/>
      <c r="D71" s="94"/>
      <c r="E71" s="85"/>
      <c r="F71" s="34"/>
      <c r="G71" s="19"/>
    </row>
    <row r="72" spans="1:7">
      <c r="A72" s="42"/>
      <c r="B72" s="42"/>
      <c r="C72" s="48"/>
      <c r="D72" s="95"/>
      <c r="E72" s="86"/>
      <c r="F72" s="34"/>
      <c r="G72" s="19"/>
    </row>
    <row r="73" spans="1:7">
      <c r="A73" s="42"/>
      <c r="B73" s="42"/>
      <c r="C73" s="48"/>
      <c r="D73" s="95"/>
      <c r="E73" s="86"/>
      <c r="F73" s="34"/>
      <c r="G73" s="19"/>
    </row>
    <row r="74" spans="1:7">
      <c r="A74" s="42"/>
      <c r="B74" s="42"/>
      <c r="C74" s="48"/>
      <c r="D74" s="95"/>
      <c r="E74" s="86"/>
      <c r="F74" s="34"/>
      <c r="G74" s="19"/>
    </row>
    <row r="75" spans="1:7">
      <c r="A75" s="42"/>
      <c r="B75" s="42"/>
      <c r="C75" s="109"/>
      <c r="D75" s="94"/>
      <c r="E75" s="85"/>
      <c r="F75" s="34"/>
      <c r="G75" s="19"/>
    </row>
    <row r="76" spans="1:7">
      <c r="A76" s="42"/>
      <c r="B76" s="42"/>
      <c r="C76" s="109"/>
      <c r="D76" s="94"/>
      <c r="E76" s="85"/>
      <c r="F76" s="34"/>
      <c r="G76" s="19"/>
    </row>
    <row r="77" spans="1:7">
      <c r="A77" s="42"/>
      <c r="B77" s="42"/>
      <c r="C77" s="109"/>
      <c r="D77" s="94"/>
      <c r="E77" s="33"/>
      <c r="F77" s="34"/>
      <c r="G77" s="19"/>
    </row>
    <row r="78" spans="1:7">
      <c r="A78" s="42"/>
      <c r="B78" s="42"/>
      <c r="C78" s="109"/>
      <c r="D78" s="94"/>
      <c r="E78" s="85"/>
      <c r="F78" s="34"/>
      <c r="G78" s="19"/>
    </row>
    <row r="79" spans="1:7">
      <c r="A79" s="42"/>
      <c r="B79" s="42"/>
      <c r="C79" s="109"/>
      <c r="D79" s="94"/>
      <c r="E79" s="85"/>
      <c r="F79" s="34"/>
      <c r="G79" s="19"/>
    </row>
    <row r="80" spans="1:7">
      <c r="A80" s="42"/>
      <c r="B80" s="42"/>
      <c r="C80" s="109"/>
      <c r="D80" s="94"/>
      <c r="E80" s="85"/>
      <c r="F80" s="34"/>
      <c r="G80" s="19"/>
    </row>
    <row r="81" spans="1:7">
      <c r="A81" s="42"/>
      <c r="B81" s="42"/>
      <c r="C81" s="109"/>
      <c r="D81" s="94"/>
      <c r="E81" s="85"/>
      <c r="F81" s="39"/>
      <c r="G81" s="21"/>
    </row>
    <row r="82" spans="1:7">
      <c r="A82" s="42"/>
      <c r="B82" s="42"/>
      <c r="C82" s="109"/>
      <c r="D82" s="94"/>
      <c r="E82" s="33"/>
      <c r="F82" s="34"/>
      <c r="G82" s="19"/>
    </row>
    <row r="83" spans="1:7">
      <c r="A83" s="42"/>
      <c r="B83" s="42"/>
      <c r="C83" s="109"/>
      <c r="D83" s="94"/>
      <c r="E83" s="85"/>
      <c r="F83" s="34"/>
      <c r="G83" s="19"/>
    </row>
    <row r="84" spans="1:7">
      <c r="A84" s="42"/>
      <c r="B84" s="42"/>
      <c r="C84" s="109"/>
      <c r="D84" s="94"/>
      <c r="E84" s="85"/>
      <c r="F84" s="34"/>
      <c r="G84" s="19"/>
    </row>
    <row r="85" spans="1:7">
      <c r="A85" s="42"/>
      <c r="B85" s="42"/>
      <c r="C85" s="109"/>
      <c r="D85" s="94"/>
      <c r="E85" s="85"/>
      <c r="F85" s="34"/>
      <c r="G85" s="19"/>
    </row>
    <row r="86" spans="1:7">
      <c r="A86" s="42"/>
      <c r="B86" s="42"/>
      <c r="C86" s="48"/>
      <c r="D86" s="95"/>
      <c r="E86" s="86"/>
      <c r="F86" s="34"/>
      <c r="G86" s="19"/>
    </row>
    <row r="87" spans="1:7">
      <c r="A87" s="42"/>
      <c r="B87" s="42"/>
      <c r="C87" s="109"/>
      <c r="D87" s="94"/>
      <c r="E87" s="85"/>
      <c r="F87" s="34"/>
      <c r="G87" s="19"/>
    </row>
    <row r="88" spans="1:7">
      <c r="A88" s="42"/>
      <c r="B88" s="42"/>
      <c r="C88" s="109"/>
      <c r="D88" s="94"/>
      <c r="E88" s="85"/>
      <c r="F88" s="34"/>
      <c r="G88" s="19"/>
    </row>
    <row r="89" spans="1:7">
      <c r="A89" s="42"/>
      <c r="B89" s="42"/>
      <c r="C89" s="109"/>
      <c r="D89" s="94"/>
      <c r="E89" s="85"/>
      <c r="F89" s="34"/>
      <c r="G89" s="19"/>
    </row>
    <row r="90" spans="1:7">
      <c r="A90" s="42"/>
      <c r="B90" s="42"/>
      <c r="C90" s="48"/>
      <c r="D90" s="95"/>
      <c r="E90" s="86"/>
      <c r="F90" s="34"/>
      <c r="G90" s="19"/>
    </row>
    <row r="91" spans="1:7">
      <c r="A91" s="42"/>
      <c r="B91" s="42"/>
      <c r="C91" s="48"/>
      <c r="D91" s="95"/>
      <c r="E91" s="86"/>
      <c r="F91" s="34"/>
      <c r="G91" s="19"/>
    </row>
    <row r="92" spans="1:7">
      <c r="A92" s="42"/>
      <c r="B92" s="42"/>
      <c r="C92" s="48"/>
      <c r="D92" s="95"/>
      <c r="E92" s="86"/>
      <c r="F92" s="34"/>
      <c r="G92" s="19"/>
    </row>
    <row r="93" spans="1:7">
      <c r="A93" s="42"/>
      <c r="B93" s="42"/>
      <c r="C93" s="109"/>
      <c r="D93" s="94"/>
      <c r="E93" s="85"/>
      <c r="F93" s="34"/>
      <c r="G93" s="19"/>
    </row>
    <row r="94" spans="1:7">
      <c r="A94" s="42"/>
      <c r="B94" s="42"/>
      <c r="C94" s="109"/>
      <c r="D94" s="94"/>
      <c r="E94" s="85"/>
      <c r="F94" s="34"/>
      <c r="G94" s="19"/>
    </row>
    <row r="95" spans="1:7" s="41" customFormat="1">
      <c r="A95" s="42"/>
      <c r="B95" s="42"/>
      <c r="C95" s="48"/>
      <c r="D95" s="95"/>
      <c r="E95" s="86"/>
      <c r="F95" s="39"/>
      <c r="G95" s="23"/>
    </row>
    <row r="96" spans="1:7">
      <c r="A96" s="42"/>
      <c r="B96" s="42"/>
      <c r="C96" s="48"/>
      <c r="D96" s="95"/>
      <c r="E96" s="86"/>
      <c r="F96" s="34"/>
      <c r="G96" s="19"/>
    </row>
    <row r="97" spans="1:7">
      <c r="A97" s="42"/>
      <c r="B97" s="42"/>
      <c r="C97" s="48"/>
      <c r="D97" s="95"/>
      <c r="E97" s="86"/>
      <c r="F97" s="34"/>
      <c r="G97" s="19"/>
    </row>
    <row r="98" spans="1:7">
      <c r="A98" s="42"/>
      <c r="B98" s="42"/>
      <c r="C98" s="109"/>
      <c r="D98" s="94"/>
      <c r="E98" s="85"/>
      <c r="F98" s="34"/>
      <c r="G98" s="19"/>
    </row>
    <row r="99" spans="1:7">
      <c r="A99" s="42"/>
      <c r="B99" s="42"/>
      <c r="C99" s="48"/>
      <c r="D99" s="95"/>
      <c r="E99" s="86"/>
      <c r="F99" s="34"/>
      <c r="G99" s="19"/>
    </row>
    <row r="100" spans="1:7">
      <c r="A100" s="42"/>
      <c r="B100" s="42"/>
      <c r="C100" s="48"/>
      <c r="D100" s="95"/>
      <c r="E100" s="86"/>
      <c r="F100" s="34"/>
      <c r="G100" s="19"/>
    </row>
    <row r="101" spans="1:7">
      <c r="A101" s="42"/>
      <c r="B101" s="42"/>
      <c r="C101" s="48"/>
      <c r="D101" s="95"/>
      <c r="E101" s="86"/>
      <c r="F101" s="44"/>
      <c r="G101" s="19"/>
    </row>
    <row r="102" spans="1:7">
      <c r="A102" s="42"/>
      <c r="B102" s="42"/>
      <c r="C102" s="109"/>
      <c r="D102" s="94"/>
      <c r="E102" s="85"/>
      <c r="F102" s="34"/>
      <c r="G102" s="19"/>
    </row>
    <row r="103" spans="1:7">
      <c r="A103" s="42"/>
      <c r="B103" s="42"/>
      <c r="C103" s="48"/>
      <c r="D103" s="95"/>
      <c r="E103" s="86"/>
      <c r="F103" s="34"/>
      <c r="G103" s="19"/>
    </row>
    <row r="104" spans="1:7">
      <c r="A104" s="42"/>
      <c r="B104" s="42"/>
      <c r="C104" s="48"/>
      <c r="D104" s="95"/>
      <c r="E104" s="86"/>
      <c r="F104" s="34"/>
      <c r="G104" s="19"/>
    </row>
    <row r="105" spans="1:7">
      <c r="A105" s="42"/>
      <c r="B105" s="42"/>
      <c r="C105" s="48"/>
      <c r="D105" s="95"/>
      <c r="E105" s="86"/>
      <c r="F105" s="34"/>
      <c r="G105" s="19"/>
    </row>
    <row r="106" spans="1:7">
      <c r="A106" s="42"/>
      <c r="B106" s="42"/>
      <c r="C106" s="109"/>
      <c r="D106" s="94"/>
      <c r="E106" s="85"/>
      <c r="F106" s="34"/>
      <c r="G106" s="19"/>
    </row>
    <row r="107" spans="1:7">
      <c r="A107" s="49"/>
      <c r="B107" s="49"/>
      <c r="C107" s="48"/>
      <c r="D107" s="95"/>
      <c r="E107" s="86"/>
      <c r="F107" s="34"/>
      <c r="G107" s="19"/>
    </row>
    <row r="108" spans="1:7">
      <c r="A108" s="49"/>
      <c r="B108" s="49"/>
      <c r="C108" s="109"/>
      <c r="D108" s="94"/>
      <c r="E108" s="85"/>
      <c r="F108" s="34"/>
      <c r="G108" s="19"/>
    </row>
    <row r="109" spans="1:7">
      <c r="A109" s="48"/>
      <c r="B109" s="48"/>
      <c r="C109" s="48"/>
      <c r="D109" s="95"/>
      <c r="E109" s="86"/>
      <c r="F109" s="34"/>
      <c r="G109" s="19"/>
    </row>
    <row r="110" spans="1:7">
      <c r="A110" s="42"/>
      <c r="B110" s="42"/>
      <c r="C110" s="109"/>
      <c r="D110" s="94"/>
      <c r="E110" s="33"/>
      <c r="F110" s="34"/>
      <c r="G110" s="19"/>
    </row>
    <row r="111" spans="1:7">
      <c r="A111" s="42"/>
      <c r="B111" s="42"/>
      <c r="C111" s="109"/>
      <c r="D111" s="94"/>
      <c r="E111" s="33"/>
      <c r="F111" s="34"/>
      <c r="G111" s="19"/>
    </row>
    <row r="112" spans="1:7">
      <c r="A112" s="42"/>
      <c r="B112" s="42"/>
      <c r="C112" s="109"/>
      <c r="D112" s="94"/>
      <c r="E112" s="33"/>
      <c r="F112" s="34"/>
      <c r="G112" s="19"/>
    </row>
    <row r="113" spans="1:7">
      <c r="A113" s="42"/>
      <c r="B113" s="42"/>
      <c r="C113" s="109"/>
      <c r="D113" s="94"/>
      <c r="E113" s="33"/>
      <c r="F113" s="34"/>
      <c r="G113" s="19"/>
    </row>
    <row r="114" spans="1:7">
      <c r="A114" s="42"/>
      <c r="B114" s="42"/>
      <c r="C114" s="109"/>
      <c r="D114" s="94"/>
      <c r="E114" s="33"/>
      <c r="F114" s="34"/>
      <c r="G114" s="19"/>
    </row>
    <row r="115" spans="1:7">
      <c r="A115" s="42"/>
      <c r="B115" s="42"/>
      <c r="C115" s="109"/>
      <c r="D115" s="94"/>
      <c r="E115" s="33"/>
      <c r="F115" s="34"/>
      <c r="G115" s="19"/>
    </row>
    <row r="116" spans="1:7">
      <c r="A116" s="42"/>
      <c r="B116" s="42"/>
      <c r="C116" s="109"/>
      <c r="D116" s="94"/>
      <c r="E116" s="33"/>
      <c r="F116" s="34"/>
      <c r="G116" s="19"/>
    </row>
    <row r="117" spans="1:7">
      <c r="A117" s="42"/>
      <c r="B117" s="42"/>
      <c r="C117" s="109"/>
      <c r="D117" s="94"/>
      <c r="E117" s="33"/>
      <c r="F117" s="34"/>
      <c r="G117" s="19"/>
    </row>
    <row r="118" spans="1:7">
      <c r="A118" s="42"/>
      <c r="B118" s="42"/>
      <c r="C118" s="109"/>
      <c r="D118" s="94"/>
      <c r="E118" s="33"/>
      <c r="F118" s="34"/>
      <c r="G118" s="19"/>
    </row>
    <row r="119" spans="1:7">
      <c r="A119" s="42"/>
      <c r="B119" s="42"/>
      <c r="C119" s="109"/>
      <c r="D119" s="94"/>
      <c r="E119" s="33"/>
      <c r="F119" s="34"/>
      <c r="G119" s="19"/>
    </row>
    <row r="120" spans="1:7">
      <c r="A120" s="42"/>
      <c r="B120" s="42"/>
      <c r="C120" s="110"/>
      <c r="D120" s="96"/>
      <c r="E120" s="38"/>
      <c r="F120" s="34"/>
      <c r="G120" s="19"/>
    </row>
    <row r="121" spans="1:7">
      <c r="A121" s="42"/>
      <c r="B121" s="42"/>
      <c r="C121" s="109"/>
      <c r="D121" s="94"/>
      <c r="E121" s="33"/>
      <c r="F121" s="34"/>
      <c r="G121" s="19"/>
    </row>
    <row r="122" spans="1:7">
      <c r="A122" s="42"/>
      <c r="B122" s="42"/>
      <c r="C122" s="109"/>
      <c r="D122" s="94"/>
      <c r="E122" s="33"/>
      <c r="F122" s="34"/>
      <c r="G122" s="19"/>
    </row>
    <row r="123" spans="1:7">
      <c r="A123" s="42"/>
      <c r="B123" s="42"/>
      <c r="C123" s="109"/>
      <c r="D123" s="94"/>
      <c r="E123" s="33"/>
      <c r="F123" s="34"/>
      <c r="G123" s="19"/>
    </row>
    <row r="124" spans="1:7">
      <c r="A124" s="42"/>
      <c r="B124" s="42"/>
      <c r="C124" s="109"/>
      <c r="D124" s="94"/>
      <c r="E124" s="33"/>
      <c r="F124" s="34"/>
      <c r="G124" s="19"/>
    </row>
    <row r="125" spans="1:7">
      <c r="A125" s="42"/>
      <c r="B125" s="42"/>
      <c r="C125" s="109"/>
      <c r="D125" s="97"/>
      <c r="E125" s="33"/>
      <c r="F125" s="34"/>
      <c r="G125" s="19"/>
    </row>
    <row r="126" spans="1:7">
      <c r="A126" s="42"/>
      <c r="B126" s="42"/>
      <c r="C126" s="48"/>
      <c r="D126" s="98"/>
      <c r="E126" s="43"/>
      <c r="F126" s="34"/>
      <c r="G126" s="19"/>
    </row>
    <row r="127" spans="1:7">
      <c r="A127" s="42"/>
      <c r="B127" s="42"/>
      <c r="C127" s="109"/>
      <c r="D127" s="97"/>
      <c r="E127" s="33"/>
      <c r="F127" s="34"/>
      <c r="G127" s="19"/>
    </row>
    <row r="128" spans="1:7">
      <c r="A128" s="42"/>
      <c r="B128" s="42"/>
      <c r="C128" s="109"/>
      <c r="D128" s="97"/>
      <c r="E128" s="33"/>
      <c r="F128" s="34"/>
      <c r="G128" s="19"/>
    </row>
    <row r="129" spans="1:7">
      <c r="A129" s="42"/>
      <c r="B129" s="42"/>
      <c r="C129" s="109"/>
      <c r="D129" s="97"/>
      <c r="E129" s="33"/>
      <c r="F129" s="34"/>
      <c r="G129" s="19"/>
    </row>
    <row r="130" spans="1:7">
      <c r="A130" s="42"/>
      <c r="B130" s="42"/>
      <c r="C130" s="109"/>
      <c r="D130" s="97"/>
      <c r="E130" s="33"/>
      <c r="F130" s="34"/>
      <c r="G130" s="19"/>
    </row>
    <row r="131" spans="1:7">
      <c r="A131" s="42"/>
      <c r="B131" s="42"/>
      <c r="C131" s="109"/>
      <c r="D131" s="97"/>
      <c r="E131" s="33"/>
      <c r="F131" s="34"/>
      <c r="G131" s="19"/>
    </row>
    <row r="132" spans="1:7">
      <c r="A132" s="42"/>
      <c r="B132" s="42"/>
      <c r="C132" s="109"/>
      <c r="D132" s="97"/>
      <c r="E132" s="33"/>
      <c r="F132" s="34"/>
      <c r="G132" s="19"/>
    </row>
    <row r="133" spans="1:7">
      <c r="A133" s="42"/>
      <c r="B133" s="42"/>
      <c r="C133" s="109"/>
      <c r="D133" s="97"/>
      <c r="E133" s="33"/>
      <c r="F133" s="34"/>
      <c r="G133" s="19"/>
    </row>
    <row r="134" spans="1:7">
      <c r="A134" s="42"/>
      <c r="B134" s="42"/>
      <c r="C134" s="109"/>
      <c r="D134" s="97"/>
      <c r="E134" s="33"/>
      <c r="F134" s="34"/>
      <c r="G134" s="19"/>
    </row>
    <row r="135" spans="1:7">
      <c r="A135" s="42"/>
      <c r="B135" s="42"/>
      <c r="C135" s="109"/>
      <c r="D135" s="97"/>
      <c r="E135" s="33"/>
      <c r="F135" s="34"/>
      <c r="G135" s="19"/>
    </row>
    <row r="136" spans="1:7">
      <c r="A136" s="42"/>
      <c r="B136" s="42"/>
      <c r="C136" s="109"/>
      <c r="D136" s="97"/>
      <c r="E136" s="33"/>
      <c r="F136" s="34"/>
      <c r="G136" s="19"/>
    </row>
    <row r="137" spans="1:7">
      <c r="A137" s="42"/>
      <c r="B137" s="42"/>
      <c r="C137" s="109"/>
      <c r="D137" s="97"/>
      <c r="E137" s="33"/>
      <c r="F137" s="34"/>
      <c r="G137" s="19"/>
    </row>
    <row r="138" spans="1:7">
      <c r="A138" s="21"/>
      <c r="B138" s="21"/>
      <c r="C138" s="109"/>
      <c r="D138" s="97"/>
      <c r="E138" s="33"/>
      <c r="F138" s="34"/>
      <c r="G138" s="19"/>
    </row>
    <row r="139" spans="1:7">
      <c r="A139" s="21"/>
      <c r="B139" s="21"/>
      <c r="C139" s="109"/>
      <c r="D139" s="97"/>
      <c r="E139" s="33"/>
      <c r="F139" s="34"/>
      <c r="G139" s="19"/>
    </row>
    <row r="140" spans="1:7">
      <c r="A140" s="21"/>
      <c r="B140" s="21"/>
      <c r="C140" s="109"/>
      <c r="D140" s="97"/>
      <c r="E140" s="33"/>
      <c r="F140" s="34"/>
      <c r="G140" s="19"/>
    </row>
    <row r="141" spans="1:7">
      <c r="A141" s="21"/>
      <c r="B141" s="21"/>
      <c r="C141" s="109"/>
      <c r="D141" s="97"/>
      <c r="E141" s="33"/>
      <c r="F141" s="34"/>
      <c r="G141" s="19"/>
    </row>
    <row r="142" spans="1:7">
      <c r="A142" s="21"/>
      <c r="B142" s="21"/>
      <c r="C142" s="109"/>
      <c r="D142" s="97"/>
      <c r="E142" s="33"/>
      <c r="F142" s="34"/>
      <c r="G142" s="19"/>
    </row>
    <row r="143" spans="1:7">
      <c r="A143" s="21"/>
      <c r="B143" s="21"/>
      <c r="C143" s="109"/>
      <c r="D143" s="97"/>
      <c r="E143" s="33"/>
      <c r="F143" s="34"/>
      <c r="G143" s="19"/>
    </row>
    <row r="144" spans="1:7">
      <c r="A144" s="21"/>
      <c r="B144" s="21"/>
      <c r="C144" s="109"/>
      <c r="D144" s="97"/>
      <c r="E144" s="33"/>
      <c r="F144" s="34"/>
      <c r="G144" s="19"/>
    </row>
    <row r="145" spans="1:7">
      <c r="A145" s="21"/>
      <c r="B145" s="21"/>
      <c r="C145" s="109"/>
      <c r="D145" s="97"/>
      <c r="E145" s="33"/>
      <c r="F145" s="34"/>
      <c r="G145" s="19"/>
    </row>
    <row r="146" spans="1:7">
      <c r="A146" s="21"/>
      <c r="B146" s="21"/>
      <c r="C146" s="109"/>
      <c r="D146" s="97"/>
      <c r="E146" s="33"/>
      <c r="F146" s="34"/>
      <c r="G146" s="19"/>
    </row>
    <row r="147" spans="1:7">
      <c r="A147" s="21"/>
      <c r="B147" s="21"/>
      <c r="C147" s="109"/>
      <c r="D147" s="97"/>
      <c r="E147" s="33"/>
      <c r="F147" s="34"/>
      <c r="G147" s="19"/>
    </row>
    <row r="148" spans="1:7">
      <c r="A148" s="21"/>
      <c r="B148" s="21"/>
      <c r="C148" s="109"/>
      <c r="D148" s="97"/>
      <c r="E148" s="33"/>
      <c r="F148" s="34"/>
      <c r="G148" s="19"/>
    </row>
    <row r="149" spans="1:7">
      <c r="A149" s="21"/>
      <c r="B149" s="21"/>
      <c r="C149" s="109"/>
      <c r="D149" s="97"/>
      <c r="E149" s="33"/>
      <c r="F149" s="34"/>
      <c r="G149" s="19"/>
    </row>
    <row r="150" spans="1:7">
      <c r="A150" s="21"/>
      <c r="B150" s="21"/>
      <c r="C150" s="109"/>
      <c r="D150" s="97"/>
      <c r="E150" s="33"/>
      <c r="F150" s="34"/>
      <c r="G150" s="19"/>
    </row>
    <row r="151" spans="1:7">
      <c r="A151" s="21"/>
      <c r="B151" s="21"/>
      <c r="C151" s="109"/>
      <c r="D151" s="97"/>
      <c r="E151" s="33"/>
      <c r="F151" s="34"/>
      <c r="G151" s="19"/>
    </row>
    <row r="152" spans="1:7">
      <c r="A152" s="21"/>
      <c r="B152" s="21"/>
      <c r="C152" s="109"/>
      <c r="D152" s="97"/>
      <c r="E152" s="33"/>
      <c r="F152" s="34"/>
      <c r="G152" s="19"/>
    </row>
    <row r="153" spans="1:7">
      <c r="A153" s="21"/>
      <c r="B153" s="21"/>
      <c r="C153" s="109"/>
      <c r="D153" s="97"/>
      <c r="E153" s="33"/>
      <c r="F153" s="34"/>
      <c r="G153" s="19"/>
    </row>
    <row r="154" spans="1:7">
      <c r="A154" s="21"/>
      <c r="B154" s="21"/>
      <c r="C154" s="109"/>
      <c r="D154" s="97"/>
      <c r="E154" s="33"/>
      <c r="F154" s="34"/>
      <c r="G154" s="19"/>
    </row>
    <row r="155" spans="1:7">
      <c r="A155" s="21"/>
      <c r="B155" s="21"/>
      <c r="C155" s="109"/>
      <c r="D155" s="97"/>
      <c r="E155" s="33"/>
      <c r="F155" s="34"/>
      <c r="G155" s="19"/>
    </row>
    <row r="156" spans="1:7">
      <c r="A156" s="21"/>
      <c r="B156" s="21"/>
      <c r="C156" s="109"/>
      <c r="D156" s="97"/>
      <c r="E156" s="33"/>
      <c r="F156" s="34"/>
      <c r="G156" s="19"/>
    </row>
    <row r="157" spans="1:7">
      <c r="A157" s="21"/>
      <c r="B157" s="21"/>
      <c r="C157" s="109"/>
      <c r="D157" s="97"/>
      <c r="E157" s="33"/>
      <c r="F157" s="34"/>
      <c r="G157" s="19"/>
    </row>
    <row r="158" spans="1:7">
      <c r="A158" s="21"/>
      <c r="B158" s="21"/>
      <c r="C158" s="109"/>
      <c r="D158" s="97"/>
      <c r="E158" s="33"/>
      <c r="F158" s="34"/>
      <c r="G158" s="19"/>
    </row>
    <row r="159" spans="1:7">
      <c r="A159" s="21"/>
      <c r="B159" s="21"/>
      <c r="C159" s="109"/>
      <c r="D159" s="97"/>
      <c r="E159" s="33"/>
      <c r="F159" s="34"/>
      <c r="G159" s="19"/>
    </row>
    <row r="160" spans="1:7">
      <c r="A160" s="21"/>
      <c r="B160" s="21"/>
      <c r="C160" s="109"/>
      <c r="D160" s="97"/>
      <c r="E160" s="33"/>
      <c r="F160" s="34"/>
      <c r="G160" s="19"/>
    </row>
    <row r="161" spans="1:7">
      <c r="A161" s="21"/>
      <c r="B161" s="21"/>
      <c r="C161" s="109"/>
      <c r="D161" s="97"/>
      <c r="E161" s="33"/>
      <c r="F161" s="34"/>
      <c r="G161" s="19"/>
    </row>
    <row r="162" spans="1:7">
      <c r="A162" s="21"/>
      <c r="B162" s="21"/>
      <c r="C162" s="109"/>
      <c r="D162" s="97"/>
      <c r="E162" s="33"/>
      <c r="F162" s="34"/>
      <c r="G162" s="19"/>
    </row>
    <row r="163" spans="1:7">
      <c r="A163" s="21"/>
      <c r="B163" s="21"/>
      <c r="C163" s="109"/>
      <c r="D163" s="97"/>
      <c r="E163" s="33"/>
      <c r="F163" s="34"/>
      <c r="G163" s="19"/>
    </row>
    <row r="164" spans="1:7">
      <c r="A164" s="21"/>
      <c r="B164" s="21"/>
      <c r="C164" s="109"/>
      <c r="D164" s="97"/>
      <c r="E164" s="33"/>
      <c r="F164" s="34"/>
      <c r="G164" s="19"/>
    </row>
    <row r="165" spans="1:7">
      <c r="A165" s="21"/>
      <c r="B165" s="21"/>
      <c r="C165" s="109"/>
      <c r="D165" s="97"/>
      <c r="E165" s="33"/>
      <c r="F165" s="34"/>
      <c r="G165" s="19"/>
    </row>
    <row r="166" spans="1:7">
      <c r="A166" s="21"/>
      <c r="B166" s="21"/>
      <c r="C166" s="109"/>
      <c r="D166" s="97"/>
      <c r="E166" s="33"/>
      <c r="F166" s="34"/>
      <c r="G166" s="19"/>
    </row>
    <row r="167" spans="1:7">
      <c r="A167" s="21"/>
      <c r="B167" s="21"/>
      <c r="C167" s="109"/>
      <c r="D167" s="97"/>
      <c r="E167" s="33"/>
      <c r="F167" s="34"/>
      <c r="G167" s="19"/>
    </row>
    <row r="168" spans="1:7">
      <c r="A168" s="21"/>
      <c r="B168" s="21"/>
      <c r="C168" s="109"/>
      <c r="D168" s="97"/>
      <c r="E168" s="33"/>
      <c r="F168" s="34"/>
      <c r="G168" s="19"/>
    </row>
    <row r="169" spans="1:7">
      <c r="A169" s="21"/>
      <c r="B169" s="21"/>
      <c r="C169" s="109"/>
      <c r="D169" s="97"/>
      <c r="E169" s="33"/>
      <c r="F169" s="34"/>
      <c r="G169" s="19"/>
    </row>
    <row r="170" spans="1:7">
      <c r="A170" s="21"/>
      <c r="B170" s="21"/>
      <c r="C170" s="109"/>
      <c r="D170" s="97"/>
      <c r="E170" s="33"/>
      <c r="F170" s="34"/>
      <c r="G170" s="19"/>
    </row>
    <row r="171" spans="1:7">
      <c r="A171" s="21"/>
      <c r="B171" s="21"/>
      <c r="C171" s="109"/>
      <c r="D171" s="97"/>
      <c r="E171" s="33"/>
      <c r="F171" s="34"/>
      <c r="G171" s="19"/>
    </row>
    <row r="172" spans="1:7">
      <c r="A172" s="21"/>
      <c r="B172" s="21"/>
      <c r="C172" s="109"/>
      <c r="D172" s="97"/>
      <c r="E172" s="33"/>
      <c r="F172" s="34"/>
      <c r="G172" s="19"/>
    </row>
    <row r="173" spans="1:7">
      <c r="A173" s="21"/>
      <c r="B173" s="21"/>
      <c r="C173" s="109"/>
      <c r="D173" s="97"/>
      <c r="E173" s="33"/>
      <c r="F173" s="34"/>
      <c r="G173" s="19"/>
    </row>
    <row r="174" spans="1:7">
      <c r="A174" s="21"/>
      <c r="B174" s="21"/>
      <c r="C174" s="109"/>
      <c r="D174" s="97"/>
      <c r="E174" s="33"/>
      <c r="F174" s="34"/>
      <c r="G174" s="19"/>
    </row>
    <row r="175" spans="1:7">
      <c r="A175" s="21"/>
      <c r="B175" s="21"/>
      <c r="C175" s="109"/>
      <c r="D175" s="97"/>
      <c r="E175" s="33"/>
      <c r="F175" s="34"/>
      <c r="G175" s="19"/>
    </row>
    <row r="176" spans="1:7">
      <c r="A176" s="21"/>
      <c r="B176" s="21"/>
      <c r="C176" s="109"/>
      <c r="D176" s="97"/>
      <c r="E176" s="33"/>
      <c r="F176" s="34"/>
      <c r="G176" s="19"/>
    </row>
    <row r="177" spans="1:7">
      <c r="A177" s="21"/>
      <c r="B177" s="21"/>
      <c r="C177" s="109"/>
      <c r="D177" s="97"/>
      <c r="E177" s="33"/>
      <c r="F177" s="34"/>
      <c r="G177" s="19"/>
    </row>
    <row r="178" spans="1:7">
      <c r="A178" s="21"/>
      <c r="B178" s="21"/>
      <c r="C178" s="109"/>
      <c r="D178" s="97"/>
      <c r="E178" s="33"/>
      <c r="F178" s="34"/>
      <c r="G178" s="19"/>
    </row>
    <row r="179" spans="1:7">
      <c r="A179" s="21"/>
      <c r="B179" s="21"/>
      <c r="C179" s="109"/>
      <c r="D179" s="97"/>
      <c r="E179" s="33"/>
      <c r="F179" s="34"/>
      <c r="G179" s="19"/>
    </row>
    <row r="180" spans="1:7">
      <c r="A180" s="21"/>
      <c r="B180" s="21"/>
      <c r="C180" s="109"/>
      <c r="D180" s="97"/>
      <c r="E180" s="33"/>
      <c r="F180" s="34"/>
      <c r="G180" s="19"/>
    </row>
    <row r="181" spans="1:7">
      <c r="A181" s="21"/>
      <c r="B181" s="21"/>
      <c r="C181" s="109"/>
      <c r="D181" s="97"/>
      <c r="E181" s="33"/>
      <c r="F181" s="34"/>
      <c r="G181" s="19"/>
    </row>
    <row r="182" spans="1:7">
      <c r="A182" s="21"/>
      <c r="B182" s="21"/>
      <c r="C182" s="109"/>
      <c r="D182" s="97"/>
      <c r="E182" s="33"/>
      <c r="F182" s="34"/>
      <c r="G182" s="19"/>
    </row>
    <row r="183" spans="1:7">
      <c r="A183" s="21"/>
      <c r="B183" s="21"/>
      <c r="C183" s="109"/>
      <c r="D183" s="97"/>
      <c r="E183" s="33"/>
      <c r="F183" s="34"/>
      <c r="G183" s="19"/>
    </row>
    <row r="184" spans="1:7">
      <c r="A184" s="21"/>
      <c r="B184" s="21"/>
      <c r="C184" s="109"/>
      <c r="D184" s="97"/>
      <c r="E184" s="33"/>
      <c r="F184" s="34"/>
      <c r="G184" s="19"/>
    </row>
    <row r="185" spans="1:7">
      <c r="A185" s="21"/>
      <c r="B185" s="21"/>
      <c r="C185" s="109"/>
      <c r="D185" s="97"/>
      <c r="E185" s="33"/>
      <c r="F185" s="34"/>
      <c r="G185" s="19"/>
    </row>
    <row r="186" spans="1:7">
      <c r="A186" s="21"/>
      <c r="B186" s="21"/>
      <c r="C186" s="109"/>
      <c r="D186" s="97"/>
      <c r="E186" s="33"/>
      <c r="F186" s="34"/>
      <c r="G186" s="19"/>
    </row>
    <row r="187" spans="1:7">
      <c r="A187" s="21"/>
      <c r="B187" s="21"/>
      <c r="C187" s="109"/>
      <c r="D187" s="97"/>
      <c r="E187" s="33"/>
      <c r="F187" s="34"/>
      <c r="G187" s="19"/>
    </row>
    <row r="188" spans="1:7">
      <c r="A188" s="21"/>
      <c r="B188" s="21"/>
      <c r="C188" s="109"/>
      <c r="D188" s="97"/>
      <c r="E188" s="33"/>
      <c r="F188" s="34"/>
      <c r="G188" s="19"/>
    </row>
    <row r="189" spans="1:7">
      <c r="A189" s="21"/>
      <c r="B189" s="21"/>
      <c r="C189" s="109"/>
      <c r="D189" s="97"/>
      <c r="E189" s="33"/>
      <c r="F189" s="34"/>
      <c r="G189" s="19"/>
    </row>
    <row r="190" spans="1:7">
      <c r="A190" s="21"/>
      <c r="B190" s="21"/>
      <c r="C190" s="109"/>
      <c r="D190" s="97"/>
      <c r="E190" s="33"/>
      <c r="F190" s="34"/>
      <c r="G190" s="19"/>
    </row>
    <row r="191" spans="1:7">
      <c r="A191" s="21"/>
      <c r="B191" s="21"/>
      <c r="C191" s="109"/>
      <c r="D191" s="97"/>
      <c r="E191" s="33"/>
      <c r="F191" s="34"/>
      <c r="G191" s="19"/>
    </row>
    <row r="192" spans="1:7">
      <c r="A192" s="21"/>
      <c r="B192" s="21"/>
      <c r="C192" s="109"/>
      <c r="D192" s="97"/>
      <c r="E192" s="33"/>
      <c r="F192" s="34"/>
      <c r="G192" s="19"/>
    </row>
    <row r="193" spans="1:7">
      <c r="A193" s="21"/>
      <c r="B193" s="21"/>
      <c r="C193" s="109"/>
      <c r="D193" s="97"/>
      <c r="E193" s="33"/>
      <c r="F193" s="34"/>
      <c r="G193" s="19"/>
    </row>
    <row r="194" spans="1:7">
      <c r="A194" s="21"/>
      <c r="B194" s="21"/>
      <c r="C194" s="109"/>
      <c r="D194" s="97"/>
      <c r="E194" s="33"/>
      <c r="F194" s="34"/>
      <c r="G194" s="19"/>
    </row>
    <row r="195" spans="1:7">
      <c r="A195" s="21"/>
      <c r="B195" s="21"/>
      <c r="C195" s="109"/>
      <c r="D195" s="97"/>
      <c r="E195" s="33"/>
      <c r="F195" s="34"/>
      <c r="G195" s="19"/>
    </row>
    <row r="196" spans="1:7">
      <c r="A196" s="21"/>
      <c r="B196" s="21"/>
      <c r="C196" s="109"/>
      <c r="D196" s="97"/>
      <c r="E196" s="33"/>
      <c r="F196" s="34"/>
      <c r="G196" s="19"/>
    </row>
    <row r="197" spans="1:7">
      <c r="A197" s="21"/>
      <c r="B197" s="21"/>
      <c r="C197" s="109"/>
      <c r="D197" s="97"/>
      <c r="E197" s="33"/>
      <c r="F197" s="34"/>
      <c r="G197" s="19"/>
    </row>
    <row r="198" spans="1:7">
      <c r="A198" s="21"/>
      <c r="B198" s="21"/>
      <c r="C198" s="109"/>
      <c r="D198" s="97"/>
      <c r="E198" s="33"/>
      <c r="F198" s="34"/>
      <c r="G198" s="19"/>
    </row>
    <row r="199" spans="1:7">
      <c r="A199" s="21"/>
      <c r="B199" s="21"/>
      <c r="C199" s="109"/>
      <c r="D199" s="97"/>
      <c r="E199" s="33"/>
      <c r="F199" s="34"/>
      <c r="G199" s="19"/>
    </row>
    <row r="200" spans="1:7">
      <c r="A200" s="21"/>
      <c r="B200" s="21"/>
      <c r="C200" s="109"/>
      <c r="D200" s="97"/>
      <c r="E200" s="33"/>
      <c r="F200" s="34"/>
      <c r="G200" s="19"/>
    </row>
    <row r="201" spans="1:7">
      <c r="A201" s="21"/>
      <c r="B201" s="21"/>
      <c r="C201" s="109"/>
      <c r="D201" s="97"/>
      <c r="E201" s="33"/>
      <c r="F201" s="34"/>
      <c r="G201" s="19"/>
    </row>
    <row r="202" spans="1:7">
      <c r="A202" s="21"/>
      <c r="B202" s="21"/>
      <c r="C202" s="109"/>
      <c r="D202" s="97"/>
      <c r="E202" s="33"/>
      <c r="F202" s="34"/>
      <c r="G202" s="19"/>
    </row>
    <row r="203" spans="1:7">
      <c r="A203" s="21"/>
      <c r="B203" s="21"/>
      <c r="C203" s="109"/>
      <c r="D203" s="97"/>
      <c r="E203" s="33"/>
      <c r="F203" s="34"/>
      <c r="G203" s="19"/>
    </row>
    <row r="204" spans="1:7">
      <c r="A204" s="21"/>
      <c r="B204" s="21"/>
      <c r="C204" s="109"/>
      <c r="D204" s="97"/>
      <c r="E204" s="33"/>
      <c r="F204" s="34"/>
      <c r="G204" s="19"/>
    </row>
    <row r="205" spans="1:7">
      <c r="A205" s="21"/>
      <c r="B205" s="21"/>
      <c r="C205" s="109"/>
      <c r="D205" s="97"/>
      <c r="E205" s="33"/>
      <c r="F205" s="34"/>
      <c r="G205" s="19"/>
    </row>
    <row r="206" spans="1:7">
      <c r="A206" s="21"/>
      <c r="B206" s="21"/>
      <c r="C206" s="109"/>
      <c r="D206" s="97"/>
      <c r="E206" s="33"/>
      <c r="F206" s="34"/>
      <c r="G206" s="19"/>
    </row>
    <row r="207" spans="1:7">
      <c r="A207" s="21"/>
      <c r="B207" s="21"/>
      <c r="C207" s="109"/>
      <c r="D207" s="97"/>
      <c r="E207" s="33"/>
      <c r="F207" s="34"/>
      <c r="G207" s="19"/>
    </row>
    <row r="208" spans="1:7">
      <c r="A208" s="21"/>
      <c r="B208" s="21"/>
      <c r="C208" s="109"/>
      <c r="D208" s="97"/>
      <c r="E208" s="33"/>
      <c r="F208" s="34"/>
      <c r="G208" s="19"/>
    </row>
    <row r="209" spans="1:7">
      <c r="A209" s="21"/>
      <c r="B209" s="21"/>
      <c r="C209" s="109"/>
      <c r="D209" s="97"/>
      <c r="E209" s="33"/>
      <c r="F209" s="34"/>
      <c r="G209" s="19"/>
    </row>
    <row r="210" spans="1:7">
      <c r="A210" s="21"/>
      <c r="B210" s="21"/>
      <c r="C210" s="109"/>
      <c r="D210" s="97"/>
      <c r="E210" s="33"/>
      <c r="F210" s="34"/>
      <c r="G210" s="19"/>
    </row>
    <row r="211" spans="1:7">
      <c r="A211" s="21"/>
      <c r="B211" s="21"/>
      <c r="C211" s="109"/>
      <c r="D211" s="97"/>
      <c r="E211" s="33"/>
      <c r="F211" s="34"/>
      <c r="G211" s="19"/>
    </row>
    <row r="212" spans="1:7">
      <c r="A212" s="21"/>
      <c r="B212" s="21"/>
      <c r="C212" s="109"/>
      <c r="D212" s="97"/>
      <c r="E212" s="33"/>
      <c r="F212" s="34"/>
      <c r="G212" s="19"/>
    </row>
    <row r="213" spans="1:7">
      <c r="A213" s="21"/>
      <c r="B213" s="21"/>
      <c r="C213" s="109"/>
      <c r="D213" s="97"/>
      <c r="E213" s="33"/>
      <c r="F213" s="34"/>
      <c r="G213" s="19"/>
    </row>
    <row r="214" spans="1:7">
      <c r="A214" s="21"/>
      <c r="B214" s="21"/>
      <c r="C214" s="109"/>
      <c r="D214" s="97"/>
      <c r="E214" s="33"/>
      <c r="F214" s="34"/>
      <c r="G214" s="19"/>
    </row>
    <row r="215" spans="1:7">
      <c r="A215" s="21"/>
      <c r="B215" s="21"/>
      <c r="C215" s="109"/>
      <c r="D215" s="97"/>
      <c r="E215" s="33"/>
      <c r="F215" s="34"/>
      <c r="G215" s="19"/>
    </row>
    <row r="216" spans="1:7">
      <c r="A216" s="21"/>
      <c r="B216" s="21"/>
      <c r="C216" s="109"/>
      <c r="D216" s="97"/>
      <c r="E216" s="33"/>
      <c r="F216" s="34"/>
      <c r="G216" s="19"/>
    </row>
    <row r="217" spans="1:7">
      <c r="A217" s="21"/>
      <c r="B217" s="21"/>
      <c r="C217" s="109"/>
      <c r="D217" s="97"/>
      <c r="E217" s="33"/>
      <c r="F217" s="34"/>
      <c r="G217" s="19"/>
    </row>
    <row r="218" spans="1:7">
      <c r="A218" s="21"/>
      <c r="B218" s="21"/>
      <c r="C218" s="109"/>
      <c r="D218" s="97"/>
      <c r="E218" s="33"/>
      <c r="F218" s="34"/>
      <c r="G218" s="19"/>
    </row>
    <row r="219" spans="1:7">
      <c r="A219" s="21"/>
      <c r="B219" s="21"/>
      <c r="C219" s="109"/>
      <c r="D219" s="97"/>
      <c r="E219" s="33"/>
      <c r="F219" s="34"/>
      <c r="G219" s="19"/>
    </row>
    <row r="220" spans="1:7">
      <c r="A220" s="21"/>
      <c r="B220" s="21"/>
      <c r="C220" s="109"/>
      <c r="D220" s="97"/>
      <c r="E220" s="33"/>
      <c r="F220" s="34"/>
      <c r="G220" s="19"/>
    </row>
    <row r="221" spans="1:7">
      <c r="A221" s="21"/>
      <c r="B221" s="21"/>
      <c r="C221" s="109"/>
      <c r="D221" s="97"/>
      <c r="E221" s="33"/>
      <c r="F221" s="34"/>
      <c r="G221" s="19"/>
    </row>
    <row r="222" spans="1:7">
      <c r="A222" s="21"/>
      <c r="B222" s="21"/>
      <c r="C222" s="109"/>
      <c r="D222" s="97"/>
      <c r="E222" s="33"/>
      <c r="F222" s="34"/>
      <c r="G222" s="19"/>
    </row>
    <row r="223" spans="1:7">
      <c r="A223" s="21"/>
      <c r="B223" s="21"/>
      <c r="C223" s="109"/>
      <c r="D223" s="97"/>
      <c r="E223" s="33"/>
      <c r="F223" s="34"/>
      <c r="G223" s="19"/>
    </row>
    <row r="224" spans="1:7">
      <c r="A224" s="21"/>
      <c r="B224" s="21"/>
      <c r="C224" s="109"/>
      <c r="D224" s="97"/>
      <c r="E224" s="33"/>
      <c r="F224" s="34"/>
      <c r="G224" s="19"/>
    </row>
    <row r="225" spans="1:7">
      <c r="A225" s="21"/>
      <c r="B225" s="21"/>
      <c r="C225" s="109"/>
      <c r="D225" s="97"/>
      <c r="E225" s="33"/>
      <c r="F225" s="34"/>
      <c r="G225" s="19"/>
    </row>
    <row r="226" spans="1:7">
      <c r="A226" s="21"/>
      <c r="B226" s="21"/>
      <c r="C226" s="109"/>
      <c r="D226" s="97"/>
      <c r="E226" s="33"/>
      <c r="F226" s="34"/>
      <c r="G226" s="19"/>
    </row>
    <row r="227" spans="1:7">
      <c r="A227" s="21"/>
      <c r="B227" s="21"/>
      <c r="C227" s="109"/>
      <c r="D227" s="97"/>
      <c r="E227" s="33"/>
      <c r="F227" s="34"/>
      <c r="G227" s="19"/>
    </row>
    <row r="228" spans="1:7">
      <c r="A228" s="21"/>
      <c r="B228" s="21"/>
      <c r="C228" s="109"/>
      <c r="D228" s="97"/>
      <c r="E228" s="33"/>
      <c r="F228" s="34"/>
      <c r="G228" s="19"/>
    </row>
    <row r="229" spans="1:7">
      <c r="A229" s="21"/>
      <c r="B229" s="21"/>
      <c r="C229" s="109"/>
      <c r="D229" s="97"/>
      <c r="E229" s="33"/>
      <c r="F229" s="34"/>
      <c r="G229" s="19"/>
    </row>
    <row r="230" spans="1:7">
      <c r="A230" s="21"/>
      <c r="B230" s="21"/>
      <c r="C230" s="109"/>
      <c r="D230" s="97"/>
      <c r="E230" s="33"/>
      <c r="F230" s="34"/>
      <c r="G230" s="19"/>
    </row>
    <row r="231" spans="1:7">
      <c r="A231" s="21"/>
      <c r="B231" s="21"/>
      <c r="C231" s="109"/>
      <c r="D231" s="97"/>
      <c r="E231" s="33"/>
      <c r="F231" s="34"/>
      <c r="G231" s="19"/>
    </row>
    <row r="232" spans="1:7">
      <c r="A232" s="21"/>
      <c r="B232" s="21"/>
      <c r="C232" s="109"/>
      <c r="D232" s="97"/>
      <c r="E232" s="33"/>
      <c r="F232" s="34"/>
      <c r="G232" s="19"/>
    </row>
    <row r="233" spans="1:7">
      <c r="A233" s="21"/>
      <c r="B233" s="21"/>
      <c r="C233" s="109"/>
      <c r="D233" s="97"/>
      <c r="E233" s="33"/>
      <c r="F233" s="34"/>
      <c r="G233" s="19"/>
    </row>
    <row r="234" spans="1:7">
      <c r="A234" s="21"/>
      <c r="B234" s="21"/>
      <c r="C234" s="109"/>
      <c r="D234" s="97"/>
      <c r="E234" s="33"/>
      <c r="F234" s="34"/>
      <c r="G234" s="19"/>
    </row>
    <row r="235" spans="1:7">
      <c r="A235" s="21"/>
      <c r="B235" s="21"/>
      <c r="C235" s="109"/>
      <c r="D235" s="97"/>
      <c r="E235" s="33"/>
      <c r="F235" s="34"/>
      <c r="G235" s="19"/>
    </row>
    <row r="236" spans="1:7">
      <c r="A236" s="21"/>
      <c r="B236" s="21"/>
      <c r="C236" s="109"/>
      <c r="D236" s="97"/>
      <c r="E236" s="33"/>
      <c r="F236" s="34"/>
      <c r="G236" s="19"/>
    </row>
    <row r="237" spans="1:7">
      <c r="A237" s="21"/>
      <c r="B237" s="21"/>
      <c r="C237" s="109"/>
      <c r="D237" s="97"/>
      <c r="E237" s="33"/>
      <c r="F237" s="34"/>
      <c r="G237" s="19"/>
    </row>
    <row r="238" spans="1:7">
      <c r="A238" s="21"/>
      <c r="B238" s="21"/>
      <c r="C238" s="109"/>
      <c r="D238" s="97"/>
      <c r="E238" s="33"/>
      <c r="F238" s="34"/>
      <c r="G238" s="19"/>
    </row>
    <row r="239" spans="1:7">
      <c r="A239" s="21"/>
      <c r="B239" s="21"/>
      <c r="C239" s="109"/>
      <c r="D239" s="97"/>
      <c r="E239" s="33"/>
      <c r="F239" s="34"/>
      <c r="G239" s="19"/>
    </row>
    <row r="240" spans="1:7">
      <c r="A240" s="21"/>
      <c r="B240" s="21"/>
      <c r="C240" s="109"/>
      <c r="D240" s="97"/>
      <c r="E240" s="33"/>
      <c r="F240" s="34"/>
      <c r="G240" s="19"/>
    </row>
    <row r="241" spans="1:7">
      <c r="A241" s="21"/>
      <c r="B241" s="21"/>
      <c r="C241" s="109"/>
      <c r="D241" s="97"/>
      <c r="E241" s="33"/>
      <c r="F241" s="34"/>
      <c r="G241" s="19"/>
    </row>
    <row r="242" spans="1:7">
      <c r="A242" s="21"/>
      <c r="B242" s="21"/>
      <c r="C242" s="109"/>
      <c r="D242" s="97"/>
      <c r="E242" s="33"/>
      <c r="F242" s="34"/>
      <c r="G242" s="19"/>
    </row>
    <row r="243" spans="1:7">
      <c r="A243" s="21"/>
      <c r="B243" s="21"/>
      <c r="C243" s="109"/>
      <c r="D243" s="97"/>
      <c r="E243" s="33"/>
      <c r="F243" s="34"/>
      <c r="G243" s="19"/>
    </row>
    <row r="244" spans="1:7">
      <c r="A244" s="21"/>
      <c r="B244" s="21"/>
      <c r="C244" s="109"/>
      <c r="D244" s="97"/>
      <c r="E244" s="33"/>
      <c r="F244" s="34"/>
      <c r="G244" s="19"/>
    </row>
    <row r="245" spans="1:7">
      <c r="A245" s="21"/>
      <c r="B245" s="21"/>
      <c r="C245" s="109"/>
      <c r="D245" s="97"/>
      <c r="E245" s="33"/>
      <c r="F245" s="34"/>
      <c r="G245" s="19"/>
    </row>
    <row r="246" spans="1:7">
      <c r="A246" s="21"/>
      <c r="B246" s="21"/>
      <c r="C246" s="109"/>
      <c r="D246" s="97"/>
      <c r="E246" s="33"/>
      <c r="F246" s="34"/>
      <c r="G246" s="19"/>
    </row>
    <row r="247" spans="1:7">
      <c r="A247" s="21"/>
      <c r="B247" s="21"/>
      <c r="C247" s="109"/>
      <c r="D247" s="97"/>
      <c r="E247" s="33"/>
      <c r="F247" s="34"/>
      <c r="G247" s="19"/>
    </row>
    <row r="248" spans="1:7">
      <c r="A248" s="21"/>
      <c r="B248" s="21"/>
      <c r="C248" s="109"/>
      <c r="D248" s="97"/>
      <c r="E248" s="33"/>
      <c r="F248" s="34"/>
      <c r="G248" s="19"/>
    </row>
    <row r="249" spans="1:7">
      <c r="A249" s="21"/>
      <c r="B249" s="21"/>
      <c r="C249" s="109"/>
      <c r="D249" s="97"/>
      <c r="E249" s="33"/>
      <c r="F249" s="34"/>
      <c r="G249" s="19"/>
    </row>
    <row r="250" spans="1:7">
      <c r="A250" s="21"/>
      <c r="B250" s="21"/>
      <c r="C250" s="109"/>
      <c r="D250" s="97"/>
      <c r="E250" s="33"/>
      <c r="F250" s="34"/>
      <c r="G250" s="19"/>
    </row>
    <row r="251" spans="1:7">
      <c r="A251" s="21"/>
      <c r="B251" s="21"/>
      <c r="C251" s="109"/>
      <c r="D251" s="97"/>
      <c r="E251" s="33"/>
      <c r="F251" s="34"/>
      <c r="G251" s="19"/>
    </row>
    <row r="252" spans="1:7">
      <c r="A252" s="21"/>
      <c r="B252" s="21"/>
      <c r="C252" s="109"/>
      <c r="D252" s="97"/>
      <c r="E252" s="33"/>
      <c r="F252" s="34"/>
      <c r="G252" s="19"/>
    </row>
    <row r="253" spans="1:7">
      <c r="A253" s="21"/>
      <c r="B253" s="21"/>
      <c r="C253" s="109"/>
      <c r="D253" s="97"/>
      <c r="E253" s="33"/>
      <c r="F253" s="34"/>
      <c r="G253" s="19"/>
    </row>
    <row r="254" spans="1:7">
      <c r="A254" s="21"/>
      <c r="B254" s="21"/>
      <c r="C254" s="109"/>
      <c r="D254" s="97"/>
      <c r="E254" s="33"/>
      <c r="F254" s="34"/>
      <c r="G254" s="19"/>
    </row>
    <row r="255" spans="1:7">
      <c r="A255" s="21"/>
      <c r="B255" s="21"/>
      <c r="C255" s="109"/>
      <c r="D255" s="97"/>
      <c r="E255" s="33"/>
      <c r="F255" s="34"/>
      <c r="G255" s="19"/>
    </row>
    <row r="256" spans="1:7">
      <c r="A256" s="21"/>
      <c r="B256" s="21"/>
      <c r="C256" s="109"/>
      <c r="D256" s="97"/>
      <c r="E256" s="33"/>
      <c r="F256" s="34"/>
      <c r="G256" s="19"/>
    </row>
    <row r="257" spans="1:7">
      <c r="A257" s="21"/>
      <c r="B257" s="21"/>
      <c r="C257" s="109"/>
      <c r="D257" s="97"/>
      <c r="E257" s="33"/>
      <c r="F257" s="34"/>
      <c r="G257" s="19"/>
    </row>
    <row r="258" spans="1:7">
      <c r="A258" s="21"/>
      <c r="B258" s="21"/>
      <c r="C258" s="109"/>
      <c r="D258" s="97"/>
      <c r="E258" s="33"/>
      <c r="F258" s="34"/>
      <c r="G258" s="19"/>
    </row>
    <row r="259" spans="1:7">
      <c r="A259" s="21"/>
      <c r="B259" s="21"/>
      <c r="C259" s="109"/>
      <c r="D259" s="97"/>
      <c r="E259" s="33"/>
      <c r="F259" s="34"/>
      <c r="G259" s="19"/>
    </row>
    <row r="260" spans="1:7">
      <c r="A260" s="21"/>
      <c r="B260" s="21"/>
      <c r="C260" s="109"/>
      <c r="D260" s="97"/>
      <c r="E260" s="33"/>
      <c r="F260" s="34"/>
      <c r="G260" s="19"/>
    </row>
    <row r="261" spans="1:7">
      <c r="A261" s="21"/>
      <c r="B261" s="21"/>
      <c r="C261" s="109"/>
      <c r="D261" s="97"/>
      <c r="E261" s="33"/>
      <c r="F261" s="34"/>
      <c r="G261" s="19"/>
    </row>
    <row r="262" spans="1:7">
      <c r="A262" s="21"/>
      <c r="B262" s="21"/>
      <c r="C262" s="109"/>
      <c r="D262" s="97"/>
      <c r="E262" s="33"/>
      <c r="F262" s="34"/>
      <c r="G262" s="19"/>
    </row>
    <row r="263" spans="1:7">
      <c r="A263" s="21"/>
      <c r="B263" s="21"/>
      <c r="C263" s="109"/>
      <c r="D263" s="97"/>
      <c r="E263" s="33"/>
      <c r="F263" s="34"/>
      <c r="G263" s="19"/>
    </row>
    <row r="264" spans="1:7">
      <c r="A264" s="21"/>
      <c r="B264" s="21"/>
      <c r="C264" s="109"/>
      <c r="D264" s="97"/>
      <c r="E264" s="33"/>
      <c r="F264" s="34"/>
      <c r="G264" s="19"/>
    </row>
    <row r="265" spans="1:7">
      <c r="A265" s="21"/>
      <c r="B265" s="21"/>
      <c r="C265" s="109"/>
      <c r="D265" s="97"/>
      <c r="E265" s="33"/>
      <c r="F265" s="34"/>
      <c r="G265" s="19"/>
    </row>
    <row r="266" spans="1:7">
      <c r="A266" s="21"/>
      <c r="B266" s="21"/>
      <c r="C266" s="109"/>
      <c r="D266" s="97"/>
      <c r="E266" s="33"/>
      <c r="F266" s="34"/>
      <c r="G266" s="19"/>
    </row>
    <row r="267" spans="1:7">
      <c r="A267" s="21"/>
      <c r="B267" s="21"/>
      <c r="C267" s="109"/>
      <c r="D267" s="97"/>
      <c r="E267" s="33"/>
      <c r="F267" s="34"/>
      <c r="G267" s="19"/>
    </row>
    <row r="268" spans="1:7">
      <c r="A268" s="21"/>
      <c r="B268" s="21"/>
      <c r="C268" s="109"/>
      <c r="D268" s="97"/>
      <c r="E268" s="33"/>
      <c r="F268" s="34"/>
      <c r="G268" s="19"/>
    </row>
    <row r="269" spans="1:7">
      <c r="A269" s="21"/>
      <c r="B269" s="21"/>
      <c r="C269" s="109"/>
      <c r="D269" s="97"/>
      <c r="E269" s="33"/>
      <c r="F269" s="34"/>
      <c r="G269" s="19"/>
    </row>
    <row r="270" spans="1:7">
      <c r="A270" s="21"/>
      <c r="B270" s="21"/>
      <c r="C270" s="109"/>
      <c r="D270" s="97"/>
      <c r="E270" s="33"/>
      <c r="F270" s="34"/>
      <c r="G270" s="19"/>
    </row>
    <row r="271" spans="1:7">
      <c r="A271" s="21"/>
      <c r="B271" s="21"/>
      <c r="C271" s="109"/>
      <c r="D271" s="97"/>
      <c r="E271" s="33"/>
      <c r="F271" s="34"/>
      <c r="G271" s="19"/>
    </row>
    <row r="272" spans="1:7">
      <c r="A272" s="21"/>
      <c r="B272" s="21"/>
      <c r="C272" s="109"/>
      <c r="D272" s="97"/>
      <c r="E272" s="33"/>
      <c r="F272" s="34"/>
      <c r="G272" s="19"/>
    </row>
    <row r="273" spans="1:7">
      <c r="A273" s="21"/>
      <c r="B273" s="21"/>
      <c r="C273" s="109"/>
      <c r="D273" s="97"/>
      <c r="E273" s="33"/>
      <c r="F273" s="34"/>
      <c r="G273" s="19"/>
    </row>
    <row r="274" spans="1:7">
      <c r="A274" s="21"/>
      <c r="B274" s="21"/>
      <c r="C274" s="109"/>
      <c r="D274" s="97"/>
      <c r="E274" s="33"/>
      <c r="F274" s="34"/>
      <c r="G274" s="19"/>
    </row>
    <row r="275" spans="1:7">
      <c r="A275" s="21"/>
      <c r="B275" s="21"/>
      <c r="C275" s="109"/>
      <c r="D275" s="97"/>
      <c r="E275" s="33"/>
      <c r="F275" s="34"/>
      <c r="G275" s="19"/>
    </row>
    <row r="276" spans="1:7">
      <c r="A276" s="21"/>
      <c r="B276" s="21"/>
      <c r="C276" s="109"/>
      <c r="D276" s="97"/>
      <c r="E276" s="33"/>
      <c r="F276" s="34"/>
      <c r="G276" s="19"/>
    </row>
    <row r="277" spans="1:7">
      <c r="A277" s="21"/>
      <c r="B277" s="21"/>
      <c r="C277" s="109"/>
      <c r="D277" s="97"/>
      <c r="E277" s="33"/>
      <c r="F277" s="34"/>
      <c r="G277" s="19"/>
    </row>
    <row r="278" spans="1:7">
      <c r="A278" s="21"/>
      <c r="B278" s="21"/>
      <c r="C278" s="109"/>
      <c r="D278" s="97"/>
      <c r="E278" s="33"/>
      <c r="F278" s="34"/>
      <c r="G278" s="19"/>
    </row>
    <row r="279" spans="1:7">
      <c r="A279" s="21"/>
      <c r="B279" s="21"/>
      <c r="C279" s="109"/>
      <c r="D279" s="97"/>
      <c r="E279" s="33"/>
      <c r="F279" s="34"/>
      <c r="G279" s="19"/>
    </row>
    <row r="280" spans="1:7">
      <c r="A280" s="21"/>
      <c r="B280" s="21"/>
      <c r="C280" s="109"/>
      <c r="D280" s="97"/>
      <c r="E280" s="33"/>
      <c r="F280" s="34"/>
      <c r="G280" s="19"/>
    </row>
    <row r="281" spans="1:7">
      <c r="A281" s="21"/>
      <c r="B281" s="21"/>
      <c r="C281" s="109"/>
      <c r="D281" s="97"/>
      <c r="E281" s="33"/>
      <c r="F281" s="34"/>
      <c r="G281" s="19"/>
    </row>
    <row r="282" spans="1:7">
      <c r="A282" s="21"/>
      <c r="B282" s="21"/>
      <c r="C282" s="109"/>
      <c r="D282" s="97"/>
      <c r="E282" s="33"/>
      <c r="F282" s="34"/>
      <c r="G282" s="19"/>
    </row>
    <row r="283" spans="1:7">
      <c r="A283" s="21"/>
      <c r="B283" s="21"/>
      <c r="C283" s="109"/>
      <c r="D283" s="97"/>
      <c r="E283" s="33"/>
      <c r="F283" s="34"/>
      <c r="G283" s="19"/>
    </row>
    <row r="284" spans="1:7">
      <c r="A284" s="21"/>
      <c r="B284" s="21"/>
      <c r="C284" s="109"/>
      <c r="D284" s="97"/>
      <c r="E284" s="33"/>
      <c r="F284" s="34"/>
      <c r="G284" s="19"/>
    </row>
    <row r="285" spans="1:7">
      <c r="A285" s="21"/>
      <c r="B285" s="21"/>
      <c r="C285" s="109"/>
      <c r="D285" s="97"/>
      <c r="E285" s="33"/>
      <c r="F285" s="34"/>
      <c r="G285" s="19"/>
    </row>
    <row r="286" spans="1:7">
      <c r="A286" s="21"/>
      <c r="B286" s="21"/>
      <c r="C286" s="109"/>
      <c r="D286" s="97"/>
      <c r="E286" s="33"/>
      <c r="F286" s="34"/>
      <c r="G286" s="19"/>
    </row>
    <row r="287" spans="1:7">
      <c r="A287" s="21"/>
      <c r="B287" s="21"/>
      <c r="C287" s="109"/>
      <c r="D287" s="97"/>
      <c r="E287" s="33"/>
      <c r="F287" s="34"/>
      <c r="G287" s="19"/>
    </row>
    <row r="288" spans="1:7">
      <c r="A288" s="21"/>
      <c r="B288" s="21"/>
      <c r="C288" s="109"/>
      <c r="D288" s="97"/>
      <c r="E288" s="33"/>
      <c r="F288" s="34"/>
      <c r="G288" s="19"/>
    </row>
    <row r="289" spans="1:7">
      <c r="A289" s="21"/>
      <c r="B289" s="21"/>
      <c r="C289" s="109"/>
      <c r="D289" s="97"/>
      <c r="E289" s="33"/>
      <c r="F289" s="34"/>
      <c r="G289" s="19"/>
    </row>
    <row r="290" spans="1:7">
      <c r="A290" s="21"/>
      <c r="B290" s="21"/>
      <c r="C290" s="109"/>
      <c r="D290" s="97"/>
      <c r="E290" s="33"/>
      <c r="F290" s="34"/>
      <c r="G290" s="19"/>
    </row>
    <row r="291" spans="1:7">
      <c r="A291" s="21"/>
      <c r="B291" s="21"/>
      <c r="C291" s="109"/>
      <c r="D291" s="97"/>
      <c r="E291" s="33"/>
      <c r="F291" s="34"/>
      <c r="G291" s="19"/>
    </row>
    <row r="292" spans="1:7">
      <c r="A292" s="21"/>
      <c r="B292" s="21"/>
      <c r="C292" s="109"/>
      <c r="D292" s="97"/>
      <c r="E292" s="33"/>
      <c r="F292" s="34"/>
      <c r="G292" s="19"/>
    </row>
    <row r="293" spans="1:7">
      <c r="A293" s="21"/>
      <c r="B293" s="21"/>
      <c r="C293" s="109"/>
      <c r="D293" s="97"/>
      <c r="E293" s="33"/>
      <c r="F293" s="34"/>
      <c r="G293" s="19"/>
    </row>
    <row r="294" spans="1:7">
      <c r="A294" s="21"/>
      <c r="B294" s="21"/>
      <c r="C294" s="109"/>
      <c r="D294" s="97"/>
      <c r="E294" s="33"/>
      <c r="F294" s="34"/>
      <c r="G294" s="19"/>
    </row>
    <row r="295" spans="1:7">
      <c r="A295" s="21"/>
      <c r="B295" s="21"/>
      <c r="C295" s="109"/>
      <c r="D295" s="97"/>
      <c r="E295" s="33"/>
      <c r="F295" s="34"/>
      <c r="G295" s="19"/>
    </row>
    <row r="296" spans="1:7">
      <c r="A296" s="21"/>
      <c r="B296" s="21"/>
      <c r="C296" s="109"/>
      <c r="D296" s="97"/>
      <c r="E296" s="33"/>
      <c r="F296" s="34"/>
      <c r="G296" s="19"/>
    </row>
    <row r="297" spans="1:7">
      <c r="A297" s="21"/>
      <c r="B297" s="21"/>
      <c r="C297" s="109"/>
      <c r="D297" s="97"/>
      <c r="E297" s="33"/>
      <c r="F297" s="34"/>
      <c r="G297" s="19"/>
    </row>
    <row r="298" spans="1:7">
      <c r="A298" s="21"/>
      <c r="B298" s="21"/>
      <c r="C298" s="109"/>
      <c r="D298" s="97"/>
      <c r="E298" s="33"/>
      <c r="F298" s="34"/>
      <c r="G298" s="19"/>
    </row>
    <row r="299" spans="1:7">
      <c r="A299" s="21"/>
      <c r="B299" s="21"/>
      <c r="C299" s="109"/>
      <c r="D299" s="97"/>
      <c r="E299" s="33"/>
      <c r="F299" s="34"/>
      <c r="G299" s="19"/>
    </row>
    <row r="300" spans="1:7">
      <c r="A300" s="21"/>
      <c r="B300" s="21"/>
      <c r="C300" s="109"/>
      <c r="D300" s="97"/>
      <c r="E300" s="33"/>
      <c r="F300" s="34"/>
      <c r="G300" s="19"/>
    </row>
    <row r="301" spans="1:7">
      <c r="A301" s="21"/>
      <c r="B301" s="21"/>
      <c r="C301" s="109"/>
      <c r="D301" s="97"/>
      <c r="E301" s="33"/>
      <c r="F301" s="34"/>
      <c r="G301" s="19"/>
    </row>
    <row r="302" spans="1:7">
      <c r="A302" s="21"/>
      <c r="B302" s="21"/>
      <c r="C302" s="109"/>
      <c r="D302" s="97"/>
      <c r="E302" s="33"/>
      <c r="F302" s="34"/>
      <c r="G302" s="19"/>
    </row>
    <row r="303" spans="1:7">
      <c r="A303" s="21"/>
      <c r="B303" s="21"/>
      <c r="C303" s="109"/>
      <c r="D303" s="97"/>
      <c r="E303" s="33"/>
      <c r="F303" s="34"/>
      <c r="G303" s="19"/>
    </row>
    <row r="304" spans="1:7">
      <c r="A304" s="21"/>
      <c r="B304" s="21"/>
      <c r="C304" s="109"/>
      <c r="D304" s="97"/>
      <c r="E304" s="33"/>
      <c r="F304" s="34"/>
      <c r="G304" s="19"/>
    </row>
    <row r="305" spans="1:7">
      <c r="A305" s="21"/>
      <c r="B305" s="21"/>
      <c r="C305" s="109"/>
      <c r="D305" s="97"/>
      <c r="E305" s="33"/>
      <c r="F305" s="34"/>
      <c r="G305" s="19"/>
    </row>
    <row r="306" spans="1:7">
      <c r="A306" s="21"/>
      <c r="B306" s="21"/>
      <c r="C306" s="109"/>
      <c r="D306" s="97"/>
      <c r="E306" s="33"/>
      <c r="F306" s="34"/>
      <c r="G306" s="19"/>
    </row>
    <row r="307" spans="1:7">
      <c r="A307" s="21"/>
      <c r="B307" s="21"/>
      <c r="C307" s="109"/>
      <c r="D307" s="97"/>
      <c r="E307" s="33"/>
      <c r="F307" s="34"/>
      <c r="G307" s="19"/>
    </row>
    <row r="308" spans="1:7">
      <c r="A308" s="21"/>
      <c r="B308" s="21"/>
      <c r="C308" s="109"/>
      <c r="D308" s="97"/>
      <c r="E308" s="33"/>
      <c r="F308" s="34"/>
      <c r="G308" s="19"/>
    </row>
    <row r="309" spans="1:7">
      <c r="A309" s="21"/>
      <c r="B309" s="21"/>
      <c r="C309" s="109"/>
      <c r="D309" s="97"/>
      <c r="E309" s="33"/>
      <c r="F309" s="34"/>
      <c r="G309" s="19"/>
    </row>
    <row r="310" spans="1:7">
      <c r="A310" s="21"/>
      <c r="B310" s="21"/>
      <c r="C310" s="109"/>
      <c r="D310" s="97"/>
      <c r="E310" s="33"/>
      <c r="F310" s="34"/>
      <c r="G310" s="19"/>
    </row>
    <row r="311" spans="1:7">
      <c r="A311" s="21"/>
      <c r="B311" s="21"/>
      <c r="C311" s="109"/>
      <c r="D311" s="97"/>
      <c r="E311" s="33"/>
      <c r="F311" s="34"/>
      <c r="G311" s="19"/>
    </row>
    <row r="312" spans="1:7">
      <c r="A312" s="21"/>
      <c r="B312" s="21"/>
      <c r="C312" s="109"/>
      <c r="D312" s="97"/>
      <c r="E312" s="33"/>
      <c r="F312" s="34"/>
      <c r="G312" s="19"/>
    </row>
    <row r="313" spans="1:7">
      <c r="A313" s="21"/>
      <c r="B313" s="21"/>
      <c r="C313" s="109"/>
      <c r="D313" s="97"/>
      <c r="E313" s="33"/>
      <c r="F313" s="34"/>
      <c r="G313" s="19"/>
    </row>
    <row r="314" spans="1:7">
      <c r="A314" s="21"/>
      <c r="B314" s="21"/>
      <c r="C314" s="109"/>
      <c r="D314" s="97"/>
      <c r="E314" s="33"/>
      <c r="F314" s="34"/>
      <c r="G314" s="19"/>
    </row>
    <row r="315" spans="1:7">
      <c r="A315" s="21"/>
      <c r="B315" s="21"/>
      <c r="C315" s="109"/>
      <c r="D315" s="97"/>
      <c r="E315" s="33"/>
      <c r="F315" s="34"/>
      <c r="G315" s="19"/>
    </row>
    <row r="316" spans="1:7">
      <c r="A316" s="21"/>
      <c r="B316" s="21"/>
      <c r="C316" s="109"/>
      <c r="D316" s="97"/>
      <c r="E316" s="33"/>
      <c r="F316" s="34"/>
      <c r="G316" s="19"/>
    </row>
    <row r="317" spans="1:7">
      <c r="A317" s="21"/>
      <c r="B317" s="21"/>
      <c r="C317" s="109"/>
      <c r="D317" s="97"/>
      <c r="E317" s="33"/>
      <c r="F317" s="34"/>
      <c r="G317" s="19"/>
    </row>
    <row r="318" spans="1:7">
      <c r="A318" s="21"/>
      <c r="B318" s="21"/>
      <c r="C318" s="109"/>
      <c r="D318" s="97"/>
      <c r="E318" s="33"/>
      <c r="F318" s="34"/>
      <c r="G318" s="19"/>
    </row>
    <row r="319" spans="1:7">
      <c r="A319" s="21"/>
      <c r="B319" s="21"/>
      <c r="C319" s="109"/>
      <c r="D319" s="97"/>
      <c r="E319" s="33"/>
      <c r="F319" s="34"/>
      <c r="G319" s="19"/>
    </row>
    <row r="320" spans="1:7">
      <c r="A320" s="21"/>
      <c r="B320" s="21"/>
      <c r="C320" s="109"/>
      <c r="D320" s="97"/>
      <c r="E320" s="33"/>
      <c r="F320" s="34"/>
      <c r="G320" s="19"/>
    </row>
    <row r="321" spans="1:7">
      <c r="A321" s="21"/>
      <c r="B321" s="21"/>
      <c r="C321" s="109"/>
      <c r="D321" s="97"/>
      <c r="E321" s="33"/>
      <c r="F321" s="34"/>
      <c r="G321" s="19"/>
    </row>
    <row r="322" spans="1:7">
      <c r="A322" s="21"/>
      <c r="B322" s="21"/>
      <c r="C322" s="109"/>
      <c r="D322" s="97"/>
      <c r="E322" s="33"/>
      <c r="F322" s="34"/>
      <c r="G322" s="19"/>
    </row>
    <row r="323" spans="1:7">
      <c r="A323" s="21"/>
      <c r="B323" s="21"/>
      <c r="C323" s="109"/>
      <c r="D323" s="97"/>
      <c r="E323" s="33"/>
      <c r="F323" s="34"/>
      <c r="G323" s="19"/>
    </row>
    <row r="324" spans="1:7">
      <c r="A324" s="21"/>
      <c r="B324" s="21"/>
      <c r="C324" s="109"/>
      <c r="D324" s="97"/>
      <c r="E324" s="33"/>
      <c r="F324" s="34"/>
      <c r="G324" s="19"/>
    </row>
    <row r="325" spans="1:7">
      <c r="A325" s="21"/>
      <c r="B325" s="21"/>
      <c r="C325" s="109"/>
      <c r="D325" s="97"/>
      <c r="E325" s="33"/>
      <c r="F325" s="34"/>
      <c r="G325" s="19"/>
    </row>
    <row r="326" spans="1:7">
      <c r="A326" s="21"/>
      <c r="B326" s="21"/>
      <c r="C326" s="109"/>
      <c r="D326" s="97"/>
      <c r="E326" s="33"/>
      <c r="F326" s="34"/>
      <c r="G326" s="19"/>
    </row>
    <row r="327" spans="1:7">
      <c r="A327" s="21"/>
      <c r="B327" s="21"/>
      <c r="C327" s="109"/>
      <c r="D327" s="97"/>
      <c r="E327" s="33"/>
      <c r="F327" s="34"/>
      <c r="G327" s="19"/>
    </row>
    <row r="328" spans="1:7">
      <c r="A328" s="21"/>
      <c r="B328" s="21"/>
      <c r="C328" s="109"/>
      <c r="D328" s="97"/>
      <c r="E328" s="33"/>
      <c r="F328" s="34"/>
      <c r="G328" s="19"/>
    </row>
    <row r="329" spans="1:7">
      <c r="A329" s="21"/>
      <c r="B329" s="21"/>
      <c r="C329" s="109"/>
      <c r="D329" s="97"/>
      <c r="E329" s="33"/>
      <c r="F329" s="34"/>
      <c r="G329" s="19"/>
    </row>
    <row r="330" spans="1:7">
      <c r="A330" s="21"/>
      <c r="B330" s="21"/>
      <c r="C330" s="109"/>
      <c r="D330" s="97"/>
      <c r="E330" s="33"/>
      <c r="F330" s="34"/>
      <c r="G330" s="19"/>
    </row>
    <row r="331" spans="1:7">
      <c r="A331" s="21"/>
      <c r="B331" s="21"/>
      <c r="C331" s="109"/>
      <c r="D331" s="97"/>
      <c r="E331" s="33"/>
      <c r="F331" s="34"/>
      <c r="G331" s="19"/>
    </row>
    <row r="332" spans="1:7">
      <c r="A332" s="21"/>
      <c r="B332" s="21"/>
      <c r="C332" s="109"/>
      <c r="D332" s="97"/>
      <c r="E332" s="33"/>
      <c r="F332" s="34"/>
      <c r="G332" s="19"/>
    </row>
    <row r="333" spans="1:7">
      <c r="A333" s="21"/>
      <c r="B333" s="21"/>
      <c r="C333" s="109"/>
      <c r="D333" s="97"/>
      <c r="E333" s="33"/>
      <c r="F333" s="34"/>
      <c r="G333" s="19"/>
    </row>
    <row r="334" spans="1:7">
      <c r="A334" s="21"/>
      <c r="B334" s="21"/>
      <c r="C334" s="109"/>
      <c r="D334" s="97"/>
      <c r="E334" s="33"/>
      <c r="F334" s="34"/>
      <c r="G334" s="19"/>
    </row>
    <row r="335" spans="1:7">
      <c r="A335" s="21"/>
      <c r="B335" s="21"/>
      <c r="C335" s="109"/>
      <c r="D335" s="97"/>
      <c r="E335" s="33"/>
      <c r="F335" s="34"/>
      <c r="G335" s="19"/>
    </row>
    <row r="336" spans="1:7">
      <c r="A336" s="21"/>
      <c r="B336" s="21"/>
      <c r="C336" s="109"/>
      <c r="D336" s="97"/>
      <c r="E336" s="33"/>
      <c r="F336" s="34"/>
      <c r="G336" s="19"/>
    </row>
    <row r="337" spans="1:7">
      <c r="A337" s="21"/>
      <c r="B337" s="21"/>
      <c r="C337" s="109"/>
      <c r="D337" s="97"/>
      <c r="E337" s="33"/>
      <c r="F337" s="34"/>
      <c r="G337" s="19"/>
    </row>
    <row r="338" spans="1:7">
      <c r="A338" s="21"/>
      <c r="B338" s="21"/>
      <c r="C338" s="109"/>
      <c r="D338" s="97"/>
      <c r="E338" s="33"/>
      <c r="F338" s="34"/>
      <c r="G338" s="19"/>
    </row>
    <row r="339" spans="1:7">
      <c r="A339" s="21"/>
      <c r="B339" s="21"/>
      <c r="C339" s="109"/>
      <c r="D339" s="97"/>
      <c r="E339" s="33"/>
      <c r="F339" s="34"/>
      <c r="G339" s="19"/>
    </row>
    <row r="340" spans="1:7">
      <c r="A340" s="21"/>
      <c r="B340" s="21"/>
      <c r="C340" s="109"/>
      <c r="D340" s="97"/>
      <c r="E340" s="33"/>
      <c r="F340" s="34"/>
      <c r="G340" s="19"/>
    </row>
    <row r="341" spans="1:7">
      <c r="A341" s="21"/>
      <c r="B341" s="21"/>
      <c r="C341" s="109"/>
      <c r="D341" s="97"/>
      <c r="E341" s="33"/>
      <c r="F341" s="34"/>
      <c r="G341" s="19"/>
    </row>
    <row r="342" spans="1:7">
      <c r="A342" s="21"/>
      <c r="B342" s="21"/>
      <c r="C342" s="109"/>
      <c r="D342" s="97"/>
      <c r="E342" s="33"/>
      <c r="F342" s="34"/>
      <c r="G342" s="19"/>
    </row>
    <row r="343" spans="1:7">
      <c r="A343" s="21"/>
      <c r="B343" s="21"/>
      <c r="C343" s="109"/>
      <c r="D343" s="97"/>
      <c r="E343" s="33"/>
      <c r="F343" s="34"/>
      <c r="G343" s="19"/>
    </row>
    <row r="344" spans="1:7">
      <c r="A344" s="21"/>
      <c r="B344" s="21"/>
      <c r="C344" s="109"/>
      <c r="D344" s="97"/>
      <c r="E344" s="33"/>
      <c r="F344" s="34"/>
      <c r="G344" s="19"/>
    </row>
    <row r="345" spans="1:7">
      <c r="A345" s="21"/>
      <c r="B345" s="21"/>
      <c r="C345" s="109"/>
      <c r="D345" s="97"/>
      <c r="E345" s="33"/>
      <c r="F345" s="34"/>
      <c r="G345" s="19"/>
    </row>
    <row r="346" spans="1:7">
      <c r="A346" s="21"/>
      <c r="B346" s="21"/>
      <c r="C346" s="109"/>
      <c r="D346" s="97"/>
      <c r="E346" s="33"/>
      <c r="F346" s="34"/>
      <c r="G346" s="19"/>
    </row>
    <row r="347" spans="1:7">
      <c r="A347" s="21"/>
      <c r="B347" s="21"/>
      <c r="C347" s="109"/>
      <c r="D347" s="97"/>
      <c r="E347" s="33"/>
      <c r="F347" s="34"/>
      <c r="G347" s="19"/>
    </row>
    <row r="348" spans="1:7">
      <c r="A348" s="21"/>
      <c r="B348" s="21"/>
      <c r="C348" s="109"/>
      <c r="D348" s="97"/>
      <c r="E348" s="33"/>
      <c r="F348" s="34"/>
      <c r="G348" s="19"/>
    </row>
    <row r="349" spans="1:7">
      <c r="A349" s="21"/>
      <c r="B349" s="21"/>
      <c r="C349" s="109"/>
      <c r="D349" s="97"/>
      <c r="E349" s="33"/>
      <c r="F349" s="34"/>
      <c r="G349" s="19"/>
    </row>
    <row r="350" spans="1:7">
      <c r="A350" s="21"/>
      <c r="B350" s="21"/>
      <c r="C350" s="109"/>
      <c r="D350" s="97"/>
      <c r="E350" s="33"/>
      <c r="F350" s="34"/>
      <c r="G350" s="19"/>
    </row>
    <row r="351" spans="1:7">
      <c r="A351" s="21"/>
      <c r="B351" s="21"/>
      <c r="C351" s="109"/>
      <c r="D351" s="97"/>
      <c r="E351" s="33"/>
      <c r="F351" s="34"/>
      <c r="G351" s="19"/>
    </row>
    <row r="352" spans="1:7">
      <c r="A352" s="21"/>
      <c r="B352" s="21"/>
      <c r="C352" s="109"/>
      <c r="D352" s="97"/>
      <c r="E352" s="33"/>
      <c r="F352" s="34"/>
      <c r="G352" s="19"/>
    </row>
    <row r="353" spans="1:7">
      <c r="A353" s="21"/>
      <c r="B353" s="21"/>
      <c r="C353" s="109"/>
      <c r="D353" s="97"/>
      <c r="E353" s="33"/>
      <c r="F353" s="34"/>
      <c r="G353" s="19"/>
    </row>
    <row r="354" spans="1:7">
      <c r="A354" s="21"/>
      <c r="B354" s="21"/>
      <c r="C354" s="109"/>
      <c r="D354" s="97"/>
      <c r="E354" s="33"/>
      <c r="F354" s="34"/>
      <c r="G354" s="19"/>
    </row>
    <row r="355" spans="1:7">
      <c r="A355" s="21"/>
      <c r="B355" s="21"/>
      <c r="C355" s="109"/>
      <c r="D355" s="97"/>
      <c r="E355" s="33"/>
      <c r="F355" s="34"/>
      <c r="G355" s="19"/>
    </row>
    <row r="356" spans="1:7">
      <c r="A356" s="21"/>
      <c r="B356" s="21"/>
      <c r="C356" s="109"/>
      <c r="D356" s="97"/>
      <c r="E356" s="33"/>
      <c r="F356" s="34"/>
      <c r="G356" s="19"/>
    </row>
    <row r="357" spans="1:7">
      <c r="A357" s="21"/>
      <c r="B357" s="21"/>
      <c r="C357" s="109"/>
      <c r="D357" s="97"/>
      <c r="E357" s="33"/>
      <c r="F357" s="34"/>
      <c r="G357" s="19"/>
    </row>
    <row r="358" spans="1:7">
      <c r="A358" s="21"/>
      <c r="B358" s="21"/>
      <c r="C358" s="109"/>
      <c r="D358" s="97"/>
      <c r="E358" s="33"/>
      <c r="F358" s="34"/>
      <c r="G358" s="19"/>
    </row>
    <row r="359" spans="1:7">
      <c r="A359" s="21"/>
      <c r="B359" s="21"/>
      <c r="C359" s="109"/>
      <c r="D359" s="97"/>
      <c r="E359" s="33"/>
      <c r="F359" s="34"/>
      <c r="G359" s="19"/>
    </row>
    <row r="360" spans="1:7">
      <c r="A360" s="21"/>
      <c r="B360" s="21"/>
      <c r="C360" s="109"/>
      <c r="D360" s="97"/>
      <c r="E360" s="33"/>
      <c r="F360" s="34"/>
      <c r="G360" s="19"/>
    </row>
    <row r="361" spans="1:7">
      <c r="A361" s="21"/>
      <c r="B361" s="21"/>
      <c r="C361" s="109"/>
      <c r="D361" s="97"/>
      <c r="E361" s="33"/>
      <c r="F361" s="34"/>
      <c r="G361" s="19"/>
    </row>
    <row r="362" spans="1:7">
      <c r="A362" s="21"/>
      <c r="B362" s="21"/>
      <c r="C362" s="109"/>
      <c r="D362" s="97"/>
      <c r="E362" s="33"/>
      <c r="F362" s="34"/>
      <c r="G362" s="19"/>
    </row>
    <row r="363" spans="1:7">
      <c r="A363" s="21"/>
      <c r="B363" s="21"/>
      <c r="C363" s="109"/>
      <c r="D363" s="97"/>
      <c r="E363" s="33"/>
      <c r="F363" s="34"/>
      <c r="G363" s="19"/>
    </row>
    <row r="364" spans="1:7">
      <c r="A364" s="21"/>
      <c r="B364" s="21"/>
      <c r="C364" s="109"/>
      <c r="D364" s="97"/>
      <c r="E364" s="33"/>
      <c r="F364" s="34"/>
      <c r="G364" s="19"/>
    </row>
    <row r="365" spans="1:7">
      <c r="A365" s="21"/>
      <c r="B365" s="21"/>
      <c r="C365" s="109"/>
      <c r="D365" s="97"/>
      <c r="E365" s="33"/>
      <c r="F365" s="34"/>
      <c r="G365" s="19"/>
    </row>
    <row r="366" spans="1:7">
      <c r="A366" s="21"/>
      <c r="B366" s="21"/>
      <c r="C366" s="109"/>
      <c r="D366" s="97"/>
      <c r="E366" s="33"/>
      <c r="F366" s="34"/>
      <c r="G366" s="19"/>
    </row>
    <row r="367" spans="1:7">
      <c r="A367" s="21"/>
      <c r="B367" s="21"/>
      <c r="C367" s="109"/>
      <c r="D367" s="97"/>
      <c r="E367" s="33"/>
      <c r="F367" s="34"/>
      <c r="G367" s="19"/>
    </row>
    <row r="368" spans="1:7">
      <c r="A368" s="21"/>
      <c r="B368" s="21"/>
      <c r="C368" s="109"/>
      <c r="D368" s="97"/>
      <c r="E368" s="33"/>
      <c r="F368" s="34"/>
      <c r="G368" s="19"/>
    </row>
    <row r="369" spans="1:7">
      <c r="A369" s="21"/>
      <c r="B369" s="21"/>
      <c r="C369" s="109"/>
      <c r="D369" s="97"/>
      <c r="E369" s="33"/>
      <c r="F369" s="34"/>
      <c r="G369" s="19"/>
    </row>
    <row r="370" spans="1:7">
      <c r="A370" s="21"/>
      <c r="B370" s="21"/>
      <c r="C370" s="109"/>
      <c r="D370" s="97"/>
      <c r="E370" s="33"/>
      <c r="F370" s="34"/>
      <c r="G370" s="19"/>
    </row>
    <row r="371" spans="1:7">
      <c r="A371" s="21"/>
      <c r="B371" s="21"/>
      <c r="C371" s="109"/>
      <c r="D371" s="97"/>
      <c r="E371" s="33"/>
      <c r="F371" s="34"/>
      <c r="G371" s="19"/>
    </row>
    <row r="372" spans="1:7">
      <c r="A372" s="21"/>
      <c r="B372" s="21"/>
      <c r="C372" s="109"/>
      <c r="D372" s="97"/>
      <c r="E372" s="33"/>
      <c r="F372" s="34"/>
      <c r="G372" s="19"/>
    </row>
    <row r="373" spans="1:7">
      <c r="A373" s="21"/>
      <c r="B373" s="21"/>
      <c r="C373" s="109"/>
      <c r="D373" s="97"/>
      <c r="E373" s="33"/>
      <c r="F373" s="34"/>
      <c r="G373" s="19"/>
    </row>
    <row r="374" spans="1:7">
      <c r="A374" s="21"/>
      <c r="B374" s="21"/>
      <c r="C374" s="109"/>
      <c r="D374" s="97"/>
      <c r="E374" s="33"/>
      <c r="F374" s="34"/>
      <c r="G374" s="19"/>
    </row>
    <row r="375" spans="1:7">
      <c r="A375" s="21"/>
      <c r="B375" s="21"/>
      <c r="C375" s="109"/>
      <c r="D375" s="97"/>
      <c r="E375" s="33"/>
      <c r="F375" s="34"/>
      <c r="G375" s="19"/>
    </row>
    <row r="376" spans="1:7">
      <c r="A376" s="21"/>
      <c r="B376" s="21"/>
      <c r="C376" s="109"/>
      <c r="D376" s="97"/>
      <c r="E376" s="33"/>
      <c r="F376" s="34"/>
      <c r="G376" s="19"/>
    </row>
    <row r="377" spans="1:7">
      <c r="A377" s="21"/>
      <c r="B377" s="21"/>
      <c r="C377" s="109"/>
      <c r="D377" s="97"/>
      <c r="E377" s="33"/>
      <c r="F377" s="34"/>
      <c r="G377" s="19"/>
    </row>
    <row r="378" spans="1:7">
      <c r="A378" s="21"/>
      <c r="B378" s="21"/>
      <c r="C378" s="109"/>
      <c r="D378" s="97"/>
      <c r="E378" s="33"/>
      <c r="F378" s="34"/>
      <c r="G378" s="19"/>
    </row>
    <row r="379" spans="1:7">
      <c r="A379" s="21"/>
      <c r="B379" s="21"/>
      <c r="C379" s="109"/>
      <c r="D379" s="97"/>
      <c r="E379" s="33"/>
      <c r="F379" s="34"/>
      <c r="G379" s="19"/>
    </row>
    <row r="380" spans="1:7">
      <c r="A380" s="21"/>
      <c r="B380" s="21"/>
      <c r="C380" s="109"/>
      <c r="D380" s="97"/>
      <c r="E380" s="33"/>
      <c r="F380" s="34"/>
      <c r="G380" s="19"/>
    </row>
    <row r="381" spans="1:7">
      <c r="A381" s="21"/>
      <c r="B381" s="21"/>
      <c r="C381" s="109"/>
      <c r="D381" s="97"/>
      <c r="E381" s="33"/>
      <c r="F381" s="34"/>
      <c r="G381" s="19"/>
    </row>
    <row r="382" spans="1:7">
      <c r="A382" s="21"/>
      <c r="B382" s="21"/>
      <c r="C382" s="109"/>
      <c r="D382" s="97"/>
      <c r="E382" s="33"/>
      <c r="F382" s="34"/>
      <c r="G382" s="19"/>
    </row>
    <row r="383" spans="1:7">
      <c r="A383" s="21"/>
      <c r="B383" s="21"/>
      <c r="C383" s="109"/>
      <c r="D383" s="97"/>
      <c r="E383" s="33"/>
      <c r="F383" s="34"/>
      <c r="G383" s="19"/>
    </row>
    <row r="384" spans="1:7">
      <c r="A384" s="21"/>
      <c r="B384" s="21"/>
      <c r="C384" s="109"/>
      <c r="D384" s="97"/>
      <c r="E384" s="33"/>
      <c r="F384" s="34"/>
      <c r="G384" s="19"/>
    </row>
    <row r="385" spans="1:7">
      <c r="A385" s="21"/>
      <c r="B385" s="21"/>
      <c r="C385" s="109"/>
      <c r="D385" s="97"/>
      <c r="E385" s="33"/>
      <c r="F385" s="34"/>
      <c r="G385" s="19"/>
    </row>
    <row r="386" spans="1:7">
      <c r="A386" s="21"/>
      <c r="B386" s="21"/>
      <c r="C386" s="109"/>
      <c r="D386" s="97"/>
      <c r="E386" s="33"/>
      <c r="F386" s="34"/>
      <c r="G386" s="19"/>
    </row>
    <row r="387" spans="1:7">
      <c r="A387" s="21"/>
      <c r="B387" s="21"/>
      <c r="C387" s="109"/>
      <c r="D387" s="97"/>
      <c r="E387" s="33"/>
      <c r="F387" s="34"/>
      <c r="G387" s="19"/>
    </row>
    <row r="388" spans="1:7">
      <c r="A388" s="21"/>
      <c r="B388" s="21"/>
      <c r="C388" s="109"/>
      <c r="D388" s="97"/>
      <c r="E388" s="33"/>
      <c r="F388" s="34"/>
      <c r="G388" s="19"/>
    </row>
    <row r="389" spans="1:7">
      <c r="A389" s="21"/>
      <c r="B389" s="21"/>
      <c r="C389" s="109"/>
      <c r="D389" s="97"/>
      <c r="E389" s="33"/>
      <c r="F389" s="34"/>
      <c r="G389" s="19"/>
    </row>
    <row r="390" spans="1:7">
      <c r="A390" s="21"/>
      <c r="B390" s="21"/>
      <c r="C390" s="109"/>
      <c r="D390" s="97"/>
      <c r="E390" s="33"/>
      <c r="F390" s="34"/>
      <c r="G390" s="19"/>
    </row>
    <row r="391" spans="1:7">
      <c r="A391" s="21"/>
      <c r="B391" s="21"/>
      <c r="C391" s="109"/>
      <c r="D391" s="97"/>
      <c r="E391" s="33"/>
      <c r="F391" s="34"/>
      <c r="G391" s="19"/>
    </row>
    <row r="392" spans="1:7">
      <c r="A392" s="21"/>
      <c r="B392" s="21"/>
      <c r="C392" s="109"/>
      <c r="D392" s="97"/>
      <c r="E392" s="33"/>
      <c r="F392" s="34"/>
      <c r="G392" s="19"/>
    </row>
    <row r="393" spans="1:7">
      <c r="A393" s="21"/>
      <c r="B393" s="21"/>
      <c r="C393" s="109"/>
      <c r="D393" s="97"/>
      <c r="E393" s="33"/>
      <c r="F393" s="34"/>
      <c r="G393" s="19"/>
    </row>
    <row r="394" spans="1:7">
      <c r="A394" s="21"/>
      <c r="B394" s="21"/>
      <c r="C394" s="109"/>
      <c r="D394" s="97"/>
      <c r="E394" s="33"/>
      <c r="F394" s="34"/>
      <c r="G394" s="19"/>
    </row>
    <row r="395" spans="1:7">
      <c r="A395" s="21"/>
      <c r="B395" s="21"/>
      <c r="C395" s="109"/>
      <c r="D395" s="97"/>
      <c r="E395" s="33"/>
      <c r="F395" s="34"/>
      <c r="G395" s="19"/>
    </row>
    <row r="396" spans="1:7">
      <c r="A396" s="21"/>
      <c r="B396" s="21"/>
      <c r="C396" s="109"/>
      <c r="D396" s="97"/>
      <c r="E396" s="33"/>
      <c r="F396" s="34"/>
      <c r="G396" s="19"/>
    </row>
    <row r="397" spans="1:7">
      <c r="A397" s="21"/>
      <c r="B397" s="21"/>
      <c r="C397" s="109"/>
      <c r="D397" s="97"/>
      <c r="E397" s="33"/>
      <c r="F397" s="34"/>
      <c r="G397" s="19"/>
    </row>
    <row r="398" spans="1:7">
      <c r="A398" s="21"/>
      <c r="B398" s="21"/>
      <c r="C398" s="109"/>
      <c r="D398" s="97"/>
      <c r="E398" s="33"/>
      <c r="F398" s="34"/>
      <c r="G398" s="19"/>
    </row>
    <row r="399" spans="1:7">
      <c r="A399" s="21"/>
      <c r="B399" s="21"/>
      <c r="C399" s="109"/>
      <c r="D399" s="97"/>
      <c r="E399" s="33"/>
      <c r="F399" s="34"/>
      <c r="G399" s="19"/>
    </row>
    <row r="400" spans="1:7">
      <c r="A400" s="21"/>
      <c r="B400" s="21"/>
      <c r="C400" s="109"/>
      <c r="D400" s="97"/>
      <c r="E400" s="33"/>
      <c r="F400" s="34"/>
      <c r="G400" s="19"/>
    </row>
    <row r="401" spans="1:7">
      <c r="A401" s="21"/>
      <c r="B401" s="21"/>
      <c r="C401" s="109"/>
      <c r="D401" s="97"/>
      <c r="E401" s="33"/>
      <c r="F401" s="34"/>
      <c r="G401" s="19"/>
    </row>
    <row r="402" spans="1:7">
      <c r="A402" s="21"/>
      <c r="B402" s="21"/>
      <c r="C402" s="109"/>
      <c r="D402" s="97"/>
      <c r="E402" s="33"/>
      <c r="F402" s="34"/>
      <c r="G402" s="19"/>
    </row>
    <row r="403" spans="1:7">
      <c r="A403" s="21"/>
      <c r="B403" s="21"/>
      <c r="C403" s="109"/>
      <c r="D403" s="97"/>
      <c r="E403" s="33"/>
      <c r="F403" s="34"/>
      <c r="G403" s="19"/>
    </row>
    <row r="404" spans="1:7">
      <c r="A404" s="21"/>
      <c r="B404" s="21"/>
      <c r="C404" s="109"/>
      <c r="D404" s="97"/>
      <c r="E404" s="33"/>
      <c r="F404" s="34"/>
      <c r="G404" s="19"/>
    </row>
    <row r="405" spans="1:7">
      <c r="A405" s="21"/>
      <c r="B405" s="21"/>
      <c r="C405" s="109"/>
      <c r="D405" s="97"/>
      <c r="E405" s="33"/>
      <c r="F405" s="34"/>
      <c r="G405" s="19"/>
    </row>
    <row r="406" spans="1:7">
      <c r="A406" s="21"/>
      <c r="B406" s="21"/>
      <c r="C406" s="109"/>
      <c r="D406" s="97"/>
      <c r="E406" s="33"/>
      <c r="F406" s="34"/>
      <c r="G406" s="19"/>
    </row>
    <row r="407" spans="1:7">
      <c r="A407" s="21"/>
      <c r="B407" s="21"/>
      <c r="C407" s="109"/>
      <c r="D407" s="97"/>
      <c r="E407" s="33"/>
      <c r="F407" s="34"/>
      <c r="G407" s="19"/>
    </row>
    <row r="408" spans="1:7">
      <c r="A408" s="21"/>
      <c r="B408" s="21"/>
      <c r="C408" s="109"/>
      <c r="D408" s="97"/>
      <c r="E408" s="33"/>
      <c r="F408" s="34"/>
      <c r="G408" s="19"/>
    </row>
    <row r="409" spans="1:7">
      <c r="A409" s="21"/>
      <c r="B409" s="21"/>
      <c r="C409" s="109"/>
      <c r="D409" s="97"/>
      <c r="E409" s="33"/>
      <c r="F409" s="34"/>
      <c r="G409" s="19"/>
    </row>
    <row r="410" spans="1:7">
      <c r="A410" s="21"/>
      <c r="B410" s="21"/>
      <c r="C410" s="109"/>
      <c r="D410" s="97"/>
      <c r="E410" s="33"/>
      <c r="F410" s="34"/>
      <c r="G410" s="19"/>
    </row>
    <row r="411" spans="1:7">
      <c r="A411" s="21"/>
      <c r="B411" s="21"/>
      <c r="C411" s="109"/>
      <c r="D411" s="97"/>
      <c r="E411" s="33"/>
      <c r="F411" s="34"/>
      <c r="G411" s="19"/>
    </row>
    <row r="412" spans="1:7">
      <c r="A412" s="21"/>
      <c r="B412" s="21"/>
      <c r="C412" s="109"/>
      <c r="D412" s="97"/>
      <c r="E412" s="33"/>
      <c r="F412" s="34"/>
      <c r="G412" s="19"/>
    </row>
    <row r="413" spans="1:7">
      <c r="A413" s="21"/>
      <c r="B413" s="21"/>
      <c r="C413" s="109"/>
      <c r="D413" s="97"/>
      <c r="E413" s="33"/>
      <c r="F413" s="34"/>
      <c r="G413" s="19"/>
    </row>
    <row r="414" spans="1:7">
      <c r="A414" s="21"/>
      <c r="B414" s="21"/>
      <c r="C414" s="109"/>
      <c r="D414" s="97"/>
      <c r="E414" s="33"/>
      <c r="F414" s="34"/>
      <c r="G414" s="19"/>
    </row>
    <row r="415" spans="1:7">
      <c r="A415" s="21"/>
      <c r="B415" s="21"/>
      <c r="C415" s="109"/>
      <c r="D415" s="97"/>
      <c r="E415" s="33"/>
      <c r="F415" s="34"/>
      <c r="G415" s="19"/>
    </row>
    <row r="416" spans="1:7">
      <c r="A416" s="21"/>
      <c r="B416" s="21"/>
      <c r="C416" s="109"/>
      <c r="D416" s="97"/>
      <c r="E416" s="33"/>
      <c r="F416" s="34"/>
      <c r="G416" s="19"/>
    </row>
    <row r="417" spans="1:7">
      <c r="A417" s="21"/>
      <c r="B417" s="21"/>
      <c r="C417" s="109"/>
      <c r="D417" s="97"/>
      <c r="E417" s="33"/>
      <c r="F417" s="34"/>
      <c r="G417" s="19"/>
    </row>
    <row r="418" spans="1:7">
      <c r="A418" s="21"/>
      <c r="B418" s="21"/>
      <c r="C418" s="109"/>
      <c r="D418" s="97"/>
      <c r="E418" s="33"/>
      <c r="F418" s="34"/>
      <c r="G418" s="19"/>
    </row>
    <row r="419" spans="1:7">
      <c r="A419" s="21"/>
      <c r="B419" s="21"/>
      <c r="C419" s="109"/>
      <c r="D419" s="97"/>
      <c r="E419" s="33"/>
      <c r="F419" s="34"/>
      <c r="G419" s="19"/>
    </row>
    <row r="420" spans="1:7">
      <c r="A420" s="21"/>
      <c r="B420" s="21"/>
      <c r="C420" s="109"/>
      <c r="D420" s="97"/>
      <c r="E420" s="33"/>
      <c r="F420" s="34"/>
      <c r="G420" s="19"/>
    </row>
    <row r="421" spans="1:7">
      <c r="A421" s="21"/>
      <c r="B421" s="21"/>
      <c r="C421" s="109"/>
      <c r="D421" s="97"/>
      <c r="E421" s="33"/>
      <c r="F421" s="34"/>
      <c r="G421" s="19"/>
    </row>
    <row r="422" spans="1:7">
      <c r="A422" s="21"/>
      <c r="B422" s="21"/>
      <c r="C422" s="109"/>
      <c r="D422" s="97"/>
      <c r="E422" s="33"/>
      <c r="F422" s="34"/>
      <c r="G422" s="19"/>
    </row>
    <row r="423" spans="1:7">
      <c r="A423" s="21"/>
      <c r="B423" s="21"/>
      <c r="C423" s="109"/>
      <c r="D423" s="97"/>
      <c r="E423" s="33"/>
      <c r="F423" s="34"/>
      <c r="G423" s="19"/>
    </row>
    <row r="424" spans="1:7">
      <c r="A424" s="21"/>
      <c r="B424" s="21"/>
      <c r="C424" s="109"/>
      <c r="D424" s="97"/>
      <c r="E424" s="33"/>
      <c r="F424" s="34"/>
      <c r="G424" s="19"/>
    </row>
    <row r="425" spans="1:7">
      <c r="A425" s="21"/>
      <c r="B425" s="21"/>
      <c r="C425" s="109"/>
      <c r="D425" s="97"/>
      <c r="E425" s="33"/>
      <c r="F425" s="34"/>
      <c r="G425" s="19"/>
    </row>
    <row r="426" spans="1:7">
      <c r="A426" s="21"/>
      <c r="B426" s="21"/>
      <c r="C426" s="109"/>
      <c r="D426" s="97"/>
      <c r="E426" s="33"/>
      <c r="F426" s="34"/>
      <c r="G426" s="19"/>
    </row>
    <row r="427" spans="1:7">
      <c r="A427" s="21"/>
      <c r="B427" s="21"/>
      <c r="C427" s="109"/>
      <c r="D427" s="97"/>
      <c r="E427" s="33"/>
      <c r="F427" s="34"/>
      <c r="G427" s="19"/>
    </row>
    <row r="428" spans="1:7">
      <c r="A428" s="21"/>
      <c r="B428" s="21"/>
      <c r="C428" s="109"/>
      <c r="D428" s="97"/>
      <c r="E428" s="33"/>
      <c r="F428" s="34"/>
      <c r="G428" s="19"/>
    </row>
    <row r="429" spans="1:7">
      <c r="A429" s="21"/>
      <c r="B429" s="21"/>
      <c r="C429" s="109"/>
      <c r="D429" s="97"/>
      <c r="E429" s="33"/>
      <c r="F429" s="34"/>
      <c r="G429" s="19"/>
    </row>
    <row r="430" spans="1:7">
      <c r="A430" s="21"/>
      <c r="B430" s="21"/>
      <c r="C430" s="109"/>
      <c r="D430" s="97"/>
      <c r="E430" s="33"/>
      <c r="F430" s="34"/>
      <c r="G430" s="19"/>
    </row>
    <row r="431" spans="1:7">
      <c r="A431" s="21"/>
      <c r="B431" s="21"/>
      <c r="C431" s="109"/>
      <c r="D431" s="97"/>
      <c r="E431" s="33"/>
      <c r="F431" s="34"/>
      <c r="G431" s="19"/>
    </row>
    <row r="432" spans="1:7">
      <c r="A432" s="21"/>
      <c r="B432" s="21"/>
      <c r="C432" s="109"/>
      <c r="D432" s="97"/>
      <c r="E432" s="33"/>
      <c r="F432" s="34"/>
      <c r="G432" s="19"/>
    </row>
    <row r="433" spans="1:7">
      <c r="A433" s="21"/>
      <c r="B433" s="21"/>
      <c r="C433" s="109"/>
      <c r="D433" s="97"/>
      <c r="E433" s="33"/>
      <c r="F433" s="34"/>
      <c r="G433" s="19"/>
    </row>
    <row r="434" spans="1:7">
      <c r="A434" s="21"/>
      <c r="B434" s="21"/>
      <c r="C434" s="109"/>
      <c r="D434" s="97"/>
      <c r="E434" s="33"/>
      <c r="F434" s="34"/>
      <c r="G434" s="19"/>
    </row>
    <row r="435" spans="1:7">
      <c r="A435" s="21"/>
      <c r="B435" s="21"/>
      <c r="C435" s="109"/>
      <c r="D435" s="97"/>
      <c r="E435" s="33"/>
      <c r="F435" s="34"/>
      <c r="G435" s="19"/>
    </row>
    <row r="436" spans="1:7">
      <c r="A436" s="21"/>
      <c r="B436" s="21"/>
      <c r="C436" s="109"/>
      <c r="D436" s="97"/>
      <c r="E436" s="33"/>
      <c r="F436" s="34"/>
      <c r="G436" s="19"/>
    </row>
    <row r="437" spans="1:7">
      <c r="A437" s="21"/>
      <c r="B437" s="21"/>
      <c r="C437" s="109"/>
      <c r="D437" s="97"/>
      <c r="E437" s="33"/>
      <c r="F437" s="34"/>
      <c r="G437" s="19"/>
    </row>
    <row r="438" spans="1:7">
      <c r="A438" s="21"/>
      <c r="B438" s="21"/>
      <c r="C438" s="109"/>
      <c r="D438" s="97"/>
      <c r="E438" s="33"/>
      <c r="F438" s="34"/>
      <c r="G438" s="19"/>
    </row>
    <row r="439" spans="1:7">
      <c r="A439" s="21"/>
      <c r="B439" s="21"/>
      <c r="C439" s="109"/>
      <c r="D439" s="97"/>
      <c r="E439" s="33"/>
      <c r="F439" s="34"/>
      <c r="G439" s="19"/>
    </row>
    <row r="440" spans="1:7">
      <c r="A440" s="21"/>
      <c r="B440" s="21"/>
      <c r="C440" s="109"/>
      <c r="D440" s="97"/>
      <c r="E440" s="33"/>
      <c r="F440" s="34"/>
      <c r="G440" s="19"/>
    </row>
    <row r="441" spans="1:7">
      <c r="A441" s="21"/>
      <c r="B441" s="21"/>
      <c r="C441" s="109"/>
      <c r="D441" s="97"/>
      <c r="E441" s="33"/>
      <c r="F441" s="34"/>
      <c r="G441" s="19"/>
    </row>
    <row r="442" spans="1:7">
      <c r="A442" s="21"/>
      <c r="B442" s="21"/>
      <c r="C442" s="109"/>
      <c r="D442" s="97"/>
      <c r="E442" s="33"/>
      <c r="F442" s="34"/>
      <c r="G442" s="19"/>
    </row>
    <row r="443" spans="1:7">
      <c r="A443" s="21"/>
      <c r="B443" s="21"/>
      <c r="C443" s="109"/>
      <c r="D443" s="97"/>
      <c r="E443" s="33"/>
      <c r="F443" s="34"/>
      <c r="G443" s="19"/>
    </row>
    <row r="444" spans="1:7">
      <c r="A444" s="21"/>
      <c r="B444" s="21"/>
      <c r="C444" s="109"/>
      <c r="D444" s="97"/>
      <c r="E444" s="33"/>
      <c r="F444" s="34"/>
      <c r="G444" s="19"/>
    </row>
    <row r="445" spans="1:7">
      <c r="A445" s="21"/>
      <c r="B445" s="21"/>
      <c r="C445" s="109"/>
      <c r="D445" s="97"/>
      <c r="E445" s="33"/>
      <c r="F445" s="34"/>
      <c r="G445" s="19"/>
    </row>
    <row r="446" spans="1:7">
      <c r="A446" s="21"/>
      <c r="B446" s="21"/>
      <c r="C446" s="109"/>
      <c r="D446" s="97"/>
      <c r="E446" s="33"/>
      <c r="F446" s="34"/>
      <c r="G446" s="19"/>
    </row>
    <row r="447" spans="1:7">
      <c r="A447" s="21"/>
      <c r="B447" s="21"/>
      <c r="C447" s="109"/>
      <c r="D447" s="97"/>
      <c r="E447" s="33"/>
      <c r="F447" s="34"/>
      <c r="G447" s="19"/>
    </row>
    <row r="448" spans="1:7">
      <c r="A448" s="21"/>
      <c r="B448" s="21"/>
      <c r="C448" s="109"/>
      <c r="D448" s="97"/>
      <c r="E448" s="33"/>
      <c r="F448" s="34"/>
      <c r="G448" s="19"/>
    </row>
    <row r="449" spans="1:7">
      <c r="A449" s="21"/>
      <c r="B449" s="21"/>
      <c r="C449" s="109"/>
      <c r="D449" s="97"/>
      <c r="E449" s="33"/>
      <c r="F449" s="34"/>
      <c r="G449" s="19"/>
    </row>
    <row r="450" spans="1:7">
      <c r="A450" s="21"/>
      <c r="B450" s="21"/>
      <c r="C450" s="109"/>
      <c r="D450" s="97"/>
      <c r="E450" s="33"/>
      <c r="F450" s="34"/>
      <c r="G450" s="19"/>
    </row>
    <row r="451" spans="1:7">
      <c r="A451" s="21"/>
      <c r="B451" s="21"/>
      <c r="C451" s="109"/>
      <c r="D451" s="97"/>
      <c r="E451" s="33"/>
      <c r="F451" s="34"/>
      <c r="G451" s="19"/>
    </row>
    <row r="452" spans="1:7">
      <c r="A452" s="21"/>
      <c r="B452" s="21"/>
      <c r="C452" s="109"/>
      <c r="D452" s="97"/>
      <c r="E452" s="33"/>
      <c r="F452" s="34"/>
      <c r="G452" s="19"/>
    </row>
    <row r="453" spans="1:7">
      <c r="A453" s="21"/>
      <c r="B453" s="21"/>
      <c r="C453" s="109"/>
      <c r="D453" s="97"/>
      <c r="E453" s="33"/>
      <c r="F453" s="34"/>
      <c r="G453" s="19"/>
    </row>
    <row r="454" spans="1:7">
      <c r="A454" s="21"/>
      <c r="B454" s="21"/>
      <c r="C454" s="109"/>
      <c r="D454" s="97"/>
      <c r="E454" s="33"/>
      <c r="F454" s="34"/>
      <c r="G454" s="19"/>
    </row>
    <row r="455" spans="1:7">
      <c r="A455" s="21"/>
      <c r="B455" s="21"/>
      <c r="C455" s="109"/>
      <c r="D455" s="97"/>
      <c r="E455" s="33"/>
      <c r="F455" s="34"/>
      <c r="G455" s="19"/>
    </row>
    <row r="456" spans="1:7">
      <c r="A456" s="21"/>
      <c r="B456" s="21"/>
      <c r="C456" s="109"/>
      <c r="D456" s="97"/>
      <c r="E456" s="33"/>
      <c r="F456" s="34"/>
      <c r="G456" s="19"/>
    </row>
    <row r="457" spans="1:7">
      <c r="A457" s="21"/>
      <c r="B457" s="21"/>
      <c r="C457" s="109"/>
      <c r="D457" s="97"/>
      <c r="E457" s="33"/>
      <c r="F457" s="34"/>
      <c r="G457" s="19"/>
    </row>
    <row r="458" spans="1:7">
      <c r="A458" s="21"/>
      <c r="B458" s="21"/>
      <c r="C458" s="109"/>
      <c r="D458" s="97"/>
      <c r="E458" s="33"/>
      <c r="F458" s="34"/>
      <c r="G458" s="19"/>
    </row>
    <row r="459" spans="1:7">
      <c r="A459" s="21"/>
      <c r="B459" s="21"/>
      <c r="C459" s="109"/>
      <c r="D459" s="97"/>
      <c r="E459" s="33"/>
      <c r="F459" s="34"/>
      <c r="G459" s="19"/>
    </row>
    <row r="460" spans="1:7">
      <c r="A460" s="21"/>
      <c r="B460" s="21"/>
      <c r="C460" s="109"/>
      <c r="D460" s="97"/>
      <c r="E460" s="33"/>
      <c r="F460" s="34"/>
      <c r="G460" s="19"/>
    </row>
    <row r="461" spans="1:7">
      <c r="A461" s="21"/>
      <c r="B461" s="21"/>
      <c r="C461" s="109"/>
      <c r="D461" s="97"/>
      <c r="E461" s="33"/>
      <c r="F461" s="34"/>
      <c r="G461" s="19"/>
    </row>
    <row r="462" spans="1:7">
      <c r="A462" s="21"/>
      <c r="B462" s="21"/>
      <c r="C462" s="109"/>
      <c r="D462" s="97"/>
      <c r="E462" s="33"/>
      <c r="F462" s="34"/>
      <c r="G462" s="19"/>
    </row>
    <row r="463" spans="1:7">
      <c r="A463" s="21"/>
      <c r="B463" s="21"/>
      <c r="C463" s="109"/>
      <c r="D463" s="97"/>
      <c r="E463" s="33"/>
      <c r="F463" s="34"/>
      <c r="G463" s="19"/>
    </row>
    <row r="464" spans="1:7">
      <c r="A464" s="21"/>
      <c r="B464" s="21"/>
      <c r="C464" s="109"/>
      <c r="D464" s="97"/>
      <c r="E464" s="33"/>
      <c r="F464" s="34"/>
      <c r="G464" s="19"/>
    </row>
    <row r="465" spans="1:7">
      <c r="A465" s="21"/>
      <c r="B465" s="21"/>
      <c r="C465" s="109"/>
      <c r="D465" s="97"/>
      <c r="E465" s="33"/>
      <c r="F465" s="34"/>
      <c r="G465" s="19"/>
    </row>
    <row r="466" spans="1:7">
      <c r="A466" s="21"/>
      <c r="B466" s="21"/>
      <c r="C466" s="109"/>
      <c r="D466" s="97"/>
      <c r="E466" s="33"/>
      <c r="F466" s="34"/>
      <c r="G466" s="19"/>
    </row>
    <row r="467" spans="1:7">
      <c r="A467" s="21"/>
      <c r="B467" s="21"/>
      <c r="C467" s="109"/>
      <c r="D467" s="97"/>
      <c r="E467" s="33"/>
      <c r="F467" s="34"/>
      <c r="G467" s="19"/>
    </row>
    <row r="468" spans="1:7">
      <c r="A468" s="21"/>
      <c r="B468" s="21"/>
      <c r="C468" s="109"/>
      <c r="D468" s="97"/>
      <c r="E468" s="33"/>
      <c r="F468" s="34"/>
      <c r="G468" s="19"/>
    </row>
    <row r="469" spans="1:7">
      <c r="A469" s="21"/>
      <c r="B469" s="21"/>
      <c r="C469" s="109"/>
      <c r="D469" s="97"/>
      <c r="E469" s="33"/>
      <c r="F469" s="34"/>
      <c r="G469" s="19"/>
    </row>
    <row r="470" spans="1:7">
      <c r="A470" s="21"/>
      <c r="B470" s="21"/>
      <c r="C470" s="109"/>
      <c r="D470" s="97"/>
      <c r="E470" s="33"/>
      <c r="F470" s="34"/>
      <c r="G470" s="19"/>
    </row>
    <row r="471" spans="1:7">
      <c r="A471" s="21"/>
      <c r="B471" s="21"/>
      <c r="C471" s="109"/>
      <c r="D471" s="97"/>
      <c r="E471" s="33"/>
      <c r="F471" s="34"/>
      <c r="G471" s="19"/>
    </row>
    <row r="472" spans="1:7">
      <c r="A472" s="21"/>
      <c r="B472" s="21"/>
      <c r="C472" s="109"/>
      <c r="D472" s="97"/>
      <c r="E472" s="33"/>
      <c r="F472" s="34"/>
      <c r="G472" s="19"/>
    </row>
    <row r="473" spans="1:7">
      <c r="A473" s="21"/>
      <c r="B473" s="21"/>
      <c r="C473" s="109"/>
      <c r="D473" s="97"/>
      <c r="E473" s="33"/>
      <c r="F473" s="34"/>
      <c r="G473" s="19"/>
    </row>
    <row r="474" spans="1:7">
      <c r="A474" s="21"/>
      <c r="B474" s="21"/>
      <c r="C474" s="109"/>
      <c r="D474" s="97"/>
      <c r="E474" s="33"/>
      <c r="F474" s="34"/>
      <c r="G474" s="19"/>
    </row>
    <row r="475" spans="1:7">
      <c r="A475" s="21"/>
      <c r="B475" s="21"/>
      <c r="C475" s="109"/>
      <c r="D475" s="97"/>
      <c r="E475" s="33"/>
      <c r="F475" s="34"/>
      <c r="G475" s="19"/>
    </row>
    <row r="476" spans="1:7">
      <c r="A476" s="21"/>
      <c r="B476" s="21"/>
      <c r="C476" s="109"/>
      <c r="D476" s="97"/>
      <c r="E476" s="33"/>
      <c r="F476" s="34"/>
      <c r="G476" s="19"/>
    </row>
    <row r="477" spans="1:7">
      <c r="A477" s="21"/>
      <c r="B477" s="21"/>
      <c r="C477" s="109"/>
      <c r="D477" s="97"/>
      <c r="E477" s="33"/>
      <c r="F477" s="34"/>
      <c r="G477" s="19"/>
    </row>
    <row r="478" spans="1:7">
      <c r="A478" s="21"/>
      <c r="B478" s="21"/>
      <c r="C478" s="109"/>
      <c r="D478" s="97"/>
      <c r="E478" s="33"/>
      <c r="F478" s="34"/>
      <c r="G478" s="19"/>
    </row>
    <row r="479" spans="1:7">
      <c r="A479" s="21"/>
      <c r="B479" s="21"/>
      <c r="C479" s="109"/>
      <c r="D479" s="97"/>
      <c r="E479" s="33"/>
      <c r="F479" s="34"/>
      <c r="G479" s="19"/>
    </row>
    <row r="480" spans="1:7">
      <c r="A480" s="21"/>
      <c r="B480" s="21"/>
      <c r="C480" s="109"/>
      <c r="D480" s="97"/>
      <c r="E480" s="33"/>
      <c r="F480" s="34"/>
      <c r="G480" s="19"/>
    </row>
    <row r="481" spans="1:7">
      <c r="A481" s="21"/>
      <c r="B481" s="21"/>
      <c r="C481" s="109"/>
      <c r="D481" s="97"/>
      <c r="E481" s="33"/>
      <c r="F481" s="34"/>
      <c r="G481" s="19"/>
    </row>
    <row r="482" spans="1:7">
      <c r="A482" s="21"/>
      <c r="B482" s="21"/>
      <c r="C482" s="109"/>
      <c r="D482" s="97"/>
      <c r="E482" s="33"/>
      <c r="F482" s="34"/>
      <c r="G482" s="19"/>
    </row>
    <row r="483" spans="1:7">
      <c r="A483" s="21"/>
      <c r="B483" s="21"/>
      <c r="C483" s="109"/>
      <c r="D483" s="97"/>
      <c r="E483" s="33"/>
      <c r="F483" s="34"/>
      <c r="G483" s="19"/>
    </row>
    <row r="484" spans="1:7">
      <c r="A484" s="21"/>
      <c r="B484" s="21"/>
      <c r="C484" s="109"/>
      <c r="D484" s="97"/>
      <c r="E484" s="33"/>
      <c r="F484" s="34"/>
      <c r="G484" s="19"/>
    </row>
    <row r="485" spans="1:7">
      <c r="A485" s="21"/>
      <c r="B485" s="21"/>
      <c r="C485" s="109"/>
      <c r="D485" s="97"/>
      <c r="E485" s="33"/>
      <c r="F485" s="34"/>
      <c r="G485" s="19"/>
    </row>
    <row r="486" spans="1:7">
      <c r="A486" s="21"/>
      <c r="B486" s="21"/>
      <c r="C486" s="109"/>
      <c r="D486" s="97"/>
      <c r="E486" s="33"/>
      <c r="F486" s="34"/>
      <c r="G486" s="19"/>
    </row>
    <row r="487" spans="1:7">
      <c r="A487" s="21"/>
      <c r="B487" s="21"/>
      <c r="C487" s="109"/>
      <c r="D487" s="97"/>
      <c r="E487" s="33"/>
      <c r="F487" s="34"/>
      <c r="G487" s="19"/>
    </row>
    <row r="488" spans="1:7">
      <c r="A488" s="21"/>
      <c r="B488" s="21"/>
      <c r="C488" s="109"/>
      <c r="D488" s="97"/>
      <c r="E488" s="33"/>
      <c r="F488" s="34"/>
      <c r="G488" s="19"/>
    </row>
    <row r="489" spans="1:7">
      <c r="A489" s="21"/>
      <c r="B489" s="21"/>
      <c r="C489" s="109"/>
      <c r="D489" s="97"/>
      <c r="E489" s="33"/>
      <c r="F489" s="34"/>
      <c r="G489" s="19"/>
    </row>
    <row r="490" spans="1:7">
      <c r="A490" s="21"/>
      <c r="B490" s="21"/>
      <c r="C490" s="109"/>
      <c r="D490" s="97"/>
      <c r="E490" s="33"/>
      <c r="F490" s="34"/>
      <c r="G490" s="19"/>
    </row>
    <row r="491" spans="1:7">
      <c r="A491" s="21"/>
      <c r="B491" s="21"/>
      <c r="C491" s="109"/>
      <c r="D491" s="97"/>
      <c r="E491" s="33"/>
      <c r="F491" s="34"/>
      <c r="G491" s="19"/>
    </row>
    <row r="492" spans="1:7">
      <c r="A492" s="21"/>
      <c r="B492" s="21"/>
      <c r="C492" s="109"/>
      <c r="D492" s="97"/>
      <c r="E492" s="33"/>
      <c r="F492" s="34"/>
      <c r="G492" s="19"/>
    </row>
    <row r="493" spans="1:7">
      <c r="A493" s="21"/>
      <c r="B493" s="21"/>
      <c r="C493" s="109"/>
      <c r="D493" s="97"/>
      <c r="E493" s="33"/>
      <c r="F493" s="34"/>
      <c r="G493" s="19"/>
    </row>
    <row r="494" spans="1:7">
      <c r="A494" s="21"/>
      <c r="B494" s="21"/>
      <c r="C494" s="109"/>
      <c r="D494" s="97"/>
      <c r="E494" s="33"/>
      <c r="F494" s="34"/>
      <c r="G494" s="19"/>
    </row>
    <row r="495" spans="1:7">
      <c r="A495" s="21"/>
      <c r="B495" s="21"/>
      <c r="C495" s="109"/>
      <c r="D495" s="97"/>
      <c r="E495" s="33"/>
      <c r="F495" s="34"/>
      <c r="G495" s="19"/>
    </row>
    <row r="496" spans="1:7">
      <c r="A496" s="21"/>
      <c r="B496" s="21"/>
      <c r="C496" s="109"/>
      <c r="D496" s="97"/>
      <c r="E496" s="33"/>
      <c r="F496" s="34"/>
      <c r="G496" s="19"/>
    </row>
    <row r="497" spans="1:7">
      <c r="A497" s="21"/>
      <c r="B497" s="21"/>
      <c r="C497" s="109"/>
      <c r="D497" s="97"/>
      <c r="E497" s="33"/>
      <c r="F497" s="34"/>
      <c r="G497" s="19"/>
    </row>
    <row r="498" spans="1:7">
      <c r="A498" s="21"/>
      <c r="B498" s="21"/>
      <c r="C498" s="109"/>
      <c r="D498" s="97"/>
      <c r="E498" s="33"/>
      <c r="F498" s="34"/>
      <c r="G498" s="19"/>
    </row>
    <row r="499" spans="1:7">
      <c r="A499" s="21"/>
      <c r="B499" s="21"/>
      <c r="C499" s="109"/>
      <c r="D499" s="97"/>
      <c r="E499" s="33"/>
      <c r="F499" s="34"/>
      <c r="G499" s="19"/>
    </row>
    <row r="500" spans="1:7">
      <c r="A500" s="21"/>
      <c r="B500" s="21"/>
      <c r="C500" s="109"/>
      <c r="D500" s="97"/>
      <c r="E500" s="33"/>
      <c r="F500" s="34"/>
      <c r="G500" s="19"/>
    </row>
    <row r="501" spans="1:7">
      <c r="A501" s="21"/>
      <c r="B501" s="21"/>
      <c r="C501" s="109"/>
      <c r="D501" s="97"/>
      <c r="E501" s="33"/>
      <c r="F501" s="34"/>
      <c r="G501" s="19"/>
    </row>
    <row r="502" spans="1:7">
      <c r="A502" s="21"/>
      <c r="B502" s="21"/>
      <c r="C502" s="109"/>
      <c r="D502" s="97"/>
      <c r="E502" s="33"/>
      <c r="F502" s="34"/>
      <c r="G502" s="19"/>
    </row>
    <row r="503" spans="1:7">
      <c r="A503" s="21"/>
      <c r="B503" s="21"/>
      <c r="C503" s="109"/>
      <c r="D503" s="97"/>
      <c r="E503" s="33"/>
      <c r="F503" s="34"/>
      <c r="G503" s="19"/>
    </row>
    <row r="504" spans="1:7">
      <c r="A504" s="21"/>
      <c r="B504" s="21"/>
      <c r="C504" s="109"/>
      <c r="D504" s="97"/>
      <c r="E504" s="33"/>
      <c r="F504" s="34"/>
      <c r="G504" s="19"/>
    </row>
    <row r="505" spans="1:7">
      <c r="A505" s="21"/>
      <c r="B505" s="21"/>
      <c r="C505" s="109"/>
      <c r="D505" s="97"/>
      <c r="E505" s="33"/>
      <c r="F505" s="34"/>
      <c r="G505" s="19"/>
    </row>
    <row r="506" spans="1:7">
      <c r="A506" s="21"/>
      <c r="B506" s="21"/>
      <c r="C506" s="109"/>
      <c r="D506" s="97"/>
      <c r="E506" s="33"/>
      <c r="F506" s="34"/>
      <c r="G506" s="19"/>
    </row>
    <row r="507" spans="1:7">
      <c r="A507" s="21"/>
      <c r="B507" s="21"/>
      <c r="C507" s="109"/>
      <c r="D507" s="97"/>
      <c r="E507" s="33"/>
      <c r="F507" s="34"/>
      <c r="G507" s="19"/>
    </row>
    <row r="508" spans="1:7">
      <c r="A508" s="21"/>
      <c r="B508" s="21"/>
      <c r="C508" s="109"/>
      <c r="D508" s="97"/>
      <c r="E508" s="33"/>
      <c r="F508" s="34"/>
      <c r="G508" s="19"/>
    </row>
    <row r="509" spans="1:7">
      <c r="A509" s="21"/>
      <c r="B509" s="21"/>
      <c r="C509" s="109"/>
      <c r="D509" s="97"/>
      <c r="E509" s="33"/>
      <c r="F509" s="34"/>
      <c r="G509" s="19"/>
    </row>
    <row r="510" spans="1:7">
      <c r="A510" s="21"/>
      <c r="B510" s="21"/>
      <c r="C510" s="109"/>
      <c r="D510" s="97"/>
      <c r="E510" s="33"/>
      <c r="F510" s="34"/>
      <c r="G510" s="19"/>
    </row>
    <row r="511" spans="1:7">
      <c r="A511" s="21"/>
      <c r="B511" s="21"/>
      <c r="C511" s="109"/>
      <c r="D511" s="97"/>
      <c r="E511" s="33"/>
      <c r="F511" s="34"/>
      <c r="G511" s="19"/>
    </row>
    <row r="512" spans="1:7">
      <c r="A512" s="21"/>
      <c r="B512" s="21"/>
      <c r="C512" s="109"/>
      <c r="D512" s="97"/>
      <c r="E512" s="33"/>
      <c r="F512" s="34"/>
      <c r="G512" s="19"/>
    </row>
    <row r="513" spans="1:7">
      <c r="A513" s="21"/>
      <c r="B513" s="21"/>
      <c r="C513" s="109"/>
      <c r="D513" s="97"/>
      <c r="E513" s="33"/>
      <c r="F513" s="34"/>
      <c r="G513" s="19"/>
    </row>
    <row r="514" spans="1:7">
      <c r="A514" s="21"/>
      <c r="B514" s="21"/>
      <c r="C514" s="109"/>
      <c r="D514" s="97"/>
      <c r="E514" s="33"/>
      <c r="F514" s="34"/>
      <c r="G514" s="19"/>
    </row>
    <row r="515" spans="1:7">
      <c r="A515" s="21"/>
      <c r="B515" s="21"/>
      <c r="C515" s="109"/>
      <c r="D515" s="97"/>
      <c r="E515" s="33"/>
      <c r="F515" s="34"/>
      <c r="G515" s="19"/>
    </row>
    <row r="516" spans="1:7">
      <c r="A516" s="21"/>
      <c r="B516" s="21"/>
      <c r="C516" s="109"/>
      <c r="D516" s="97"/>
      <c r="E516" s="33"/>
      <c r="F516" s="34"/>
      <c r="G516" s="19"/>
    </row>
    <row r="517" spans="1:7">
      <c r="A517" s="21"/>
      <c r="B517" s="21"/>
      <c r="C517" s="109"/>
      <c r="D517" s="97"/>
      <c r="E517" s="33"/>
      <c r="F517" s="34"/>
      <c r="G517" s="19"/>
    </row>
    <row r="518" spans="1:7">
      <c r="A518" s="21"/>
      <c r="B518" s="21"/>
      <c r="C518" s="109"/>
      <c r="D518" s="97"/>
      <c r="E518" s="33"/>
      <c r="F518" s="34"/>
      <c r="G518" s="19"/>
    </row>
    <row r="519" spans="1:7">
      <c r="A519" s="21"/>
      <c r="B519" s="21"/>
      <c r="C519" s="109"/>
      <c r="D519" s="97"/>
      <c r="E519" s="33"/>
      <c r="F519" s="34"/>
      <c r="G519" s="19"/>
    </row>
    <row r="520" spans="1:7">
      <c r="A520" s="21"/>
      <c r="B520" s="21"/>
      <c r="C520" s="109"/>
      <c r="D520" s="97"/>
      <c r="E520" s="33"/>
      <c r="F520" s="34"/>
      <c r="G520" s="19"/>
    </row>
    <row r="521" spans="1:7">
      <c r="A521" s="21"/>
      <c r="B521" s="21"/>
      <c r="C521" s="109"/>
      <c r="D521" s="97"/>
      <c r="E521" s="33"/>
      <c r="F521" s="34"/>
      <c r="G521" s="19"/>
    </row>
    <row r="522" spans="1:7">
      <c r="A522" s="21"/>
      <c r="B522" s="21"/>
      <c r="C522" s="109"/>
      <c r="D522" s="97"/>
      <c r="E522" s="33"/>
      <c r="F522" s="34"/>
      <c r="G522" s="19"/>
    </row>
    <row r="523" spans="1:7">
      <c r="A523" s="21"/>
      <c r="B523" s="21"/>
      <c r="C523" s="109"/>
      <c r="D523" s="97"/>
      <c r="E523" s="33"/>
      <c r="F523" s="34"/>
      <c r="G523" s="19"/>
    </row>
    <row r="524" spans="1:7">
      <c r="A524" s="21"/>
      <c r="B524" s="21"/>
      <c r="C524" s="109"/>
      <c r="D524" s="97"/>
      <c r="E524" s="33"/>
      <c r="F524" s="34"/>
      <c r="G524" s="19"/>
    </row>
    <row r="525" spans="1:7">
      <c r="A525" s="21"/>
      <c r="B525" s="21"/>
      <c r="C525" s="109"/>
      <c r="D525" s="97"/>
      <c r="E525" s="33"/>
      <c r="F525" s="34"/>
      <c r="G525" s="19"/>
    </row>
    <row r="526" spans="1:7">
      <c r="A526" s="21"/>
      <c r="B526" s="21"/>
      <c r="C526" s="109"/>
      <c r="D526" s="97"/>
      <c r="E526" s="33"/>
      <c r="F526" s="34"/>
      <c r="G526" s="19"/>
    </row>
    <row r="527" spans="1:7">
      <c r="A527" s="21"/>
      <c r="B527" s="21"/>
      <c r="C527" s="109"/>
      <c r="D527" s="97"/>
      <c r="E527" s="33"/>
      <c r="F527" s="34"/>
      <c r="G527" s="19"/>
    </row>
    <row r="528" spans="1:7">
      <c r="A528" s="21"/>
      <c r="B528" s="21"/>
      <c r="C528" s="109"/>
      <c r="D528" s="97"/>
      <c r="E528" s="33"/>
      <c r="F528" s="34"/>
      <c r="G528" s="19"/>
    </row>
    <row r="529" spans="1:7">
      <c r="A529" s="21"/>
      <c r="B529" s="21"/>
      <c r="C529" s="109"/>
      <c r="D529" s="97"/>
      <c r="E529" s="33"/>
      <c r="F529" s="34"/>
      <c r="G529" s="19"/>
    </row>
    <row r="530" spans="1:7">
      <c r="A530" s="21"/>
      <c r="B530" s="21"/>
      <c r="C530" s="109"/>
      <c r="D530" s="97"/>
      <c r="E530" s="33"/>
      <c r="F530" s="34"/>
      <c r="G530" s="19"/>
    </row>
    <row r="531" spans="1:7">
      <c r="A531" s="21"/>
      <c r="B531" s="21"/>
      <c r="C531" s="109"/>
      <c r="D531" s="97"/>
      <c r="E531" s="33"/>
      <c r="F531" s="34"/>
      <c r="G531" s="19"/>
    </row>
    <row r="532" spans="1:7">
      <c r="A532" s="21"/>
      <c r="B532" s="21"/>
      <c r="C532" s="109"/>
      <c r="D532" s="97"/>
      <c r="E532" s="33"/>
      <c r="F532" s="34"/>
      <c r="G532" s="19"/>
    </row>
    <row r="533" spans="1:7">
      <c r="A533" s="21"/>
      <c r="B533" s="21"/>
      <c r="C533" s="109"/>
      <c r="D533" s="97"/>
      <c r="E533" s="33"/>
      <c r="F533" s="34"/>
      <c r="G533" s="19"/>
    </row>
    <row r="534" spans="1:7">
      <c r="A534" s="21"/>
      <c r="B534" s="21"/>
      <c r="C534" s="109"/>
      <c r="D534" s="97"/>
      <c r="E534" s="33"/>
      <c r="F534" s="34"/>
      <c r="G534" s="19"/>
    </row>
    <row r="535" spans="1:7">
      <c r="A535" s="21"/>
      <c r="B535" s="21"/>
      <c r="C535" s="109"/>
      <c r="D535" s="97"/>
      <c r="E535" s="33"/>
      <c r="F535" s="34"/>
      <c r="G535" s="19"/>
    </row>
    <row r="536" spans="1:7">
      <c r="A536" s="21"/>
      <c r="B536" s="21"/>
      <c r="C536" s="109"/>
      <c r="D536" s="97"/>
      <c r="E536" s="33"/>
      <c r="F536" s="34"/>
      <c r="G536" s="19"/>
    </row>
    <row r="537" spans="1:7">
      <c r="A537" s="21"/>
      <c r="B537" s="21"/>
      <c r="C537" s="109"/>
      <c r="D537" s="97"/>
      <c r="E537" s="33"/>
      <c r="F537" s="34"/>
      <c r="G537" s="19"/>
    </row>
    <row r="538" spans="1:7">
      <c r="A538" s="21"/>
      <c r="B538" s="21"/>
      <c r="C538" s="109"/>
      <c r="D538" s="97"/>
      <c r="E538" s="33"/>
      <c r="F538" s="34"/>
      <c r="G538" s="19"/>
    </row>
    <row r="539" spans="1:7">
      <c r="A539" s="21"/>
      <c r="B539" s="21"/>
      <c r="C539" s="109"/>
      <c r="D539" s="97"/>
      <c r="E539" s="33"/>
      <c r="F539" s="34"/>
      <c r="G539" s="19"/>
    </row>
    <row r="540" spans="1:7">
      <c r="A540" s="21"/>
      <c r="B540" s="21"/>
      <c r="C540" s="109"/>
      <c r="D540" s="97"/>
      <c r="E540" s="33"/>
      <c r="F540" s="34"/>
      <c r="G540" s="19"/>
    </row>
    <row r="541" spans="1:7">
      <c r="A541" s="21"/>
      <c r="B541" s="21"/>
      <c r="C541" s="109"/>
      <c r="D541" s="97"/>
      <c r="E541" s="33"/>
      <c r="F541" s="34"/>
      <c r="G541" s="19"/>
    </row>
    <row r="542" spans="1:7">
      <c r="A542" s="21"/>
      <c r="B542" s="21"/>
      <c r="C542" s="109"/>
      <c r="D542" s="97"/>
      <c r="E542" s="33"/>
      <c r="F542" s="34"/>
      <c r="G542" s="19"/>
    </row>
    <row r="543" spans="1:7">
      <c r="A543" s="21"/>
      <c r="B543" s="21"/>
      <c r="C543" s="109"/>
      <c r="D543" s="97"/>
      <c r="E543" s="33"/>
      <c r="F543" s="34"/>
      <c r="G543" s="19"/>
    </row>
    <row r="544" spans="1:7">
      <c r="A544" s="21"/>
      <c r="B544" s="21"/>
      <c r="C544" s="109"/>
      <c r="D544" s="97"/>
      <c r="E544" s="33"/>
      <c r="F544" s="34"/>
      <c r="G544" s="19"/>
    </row>
    <row r="545" spans="1:7">
      <c r="A545" s="21"/>
      <c r="B545" s="21"/>
      <c r="C545" s="109"/>
      <c r="D545" s="97"/>
      <c r="E545" s="33"/>
      <c r="F545" s="34"/>
      <c r="G545" s="19"/>
    </row>
    <row r="546" spans="1:7">
      <c r="A546" s="21"/>
      <c r="B546" s="21"/>
      <c r="C546" s="109"/>
      <c r="D546" s="97"/>
      <c r="E546" s="33"/>
      <c r="F546" s="34"/>
      <c r="G546" s="19"/>
    </row>
    <row r="547" spans="1:7">
      <c r="A547" s="21"/>
      <c r="B547" s="21"/>
      <c r="C547" s="109"/>
      <c r="D547" s="97"/>
      <c r="E547" s="33"/>
      <c r="F547" s="34"/>
      <c r="G547" s="19"/>
    </row>
    <row r="548" spans="1:7">
      <c r="A548" s="21"/>
      <c r="B548" s="21"/>
      <c r="C548" s="109"/>
      <c r="D548" s="97"/>
      <c r="E548" s="33"/>
      <c r="F548" s="34"/>
      <c r="G548" s="19"/>
    </row>
    <row r="549" spans="1:7">
      <c r="A549" s="21"/>
      <c r="B549" s="21"/>
      <c r="C549" s="109"/>
      <c r="D549" s="97"/>
      <c r="E549" s="33"/>
      <c r="F549" s="34"/>
      <c r="G549" s="19"/>
    </row>
    <row r="550" spans="1:7">
      <c r="A550" s="21"/>
      <c r="B550" s="21"/>
      <c r="C550" s="109"/>
      <c r="D550" s="97"/>
      <c r="E550" s="33"/>
      <c r="F550" s="34"/>
      <c r="G550" s="19"/>
    </row>
    <row r="551" spans="1:7">
      <c r="A551" s="21"/>
      <c r="B551" s="21"/>
      <c r="C551" s="109"/>
      <c r="D551" s="97"/>
      <c r="E551" s="33"/>
      <c r="F551" s="34"/>
      <c r="G551" s="19"/>
    </row>
    <row r="552" spans="1:7">
      <c r="A552" s="21"/>
      <c r="B552" s="21"/>
      <c r="C552" s="109"/>
      <c r="D552" s="97"/>
      <c r="E552" s="33"/>
      <c r="F552" s="34"/>
      <c r="G552" s="19"/>
    </row>
    <row r="553" spans="1:7">
      <c r="A553" s="21"/>
      <c r="B553" s="21"/>
      <c r="C553" s="109"/>
      <c r="D553" s="97"/>
      <c r="E553" s="33"/>
      <c r="F553" s="34"/>
      <c r="G553" s="19"/>
    </row>
    <row r="554" spans="1:7">
      <c r="A554" s="21"/>
      <c r="B554" s="21"/>
      <c r="C554" s="109"/>
      <c r="D554" s="97"/>
      <c r="E554" s="33"/>
      <c r="F554" s="34"/>
      <c r="G554" s="19"/>
    </row>
    <row r="555" spans="1:7">
      <c r="A555" s="21"/>
      <c r="B555" s="21"/>
      <c r="C555" s="109"/>
      <c r="D555" s="97"/>
      <c r="E555" s="33"/>
      <c r="F555" s="34"/>
      <c r="G555" s="19"/>
    </row>
    <row r="556" spans="1:7">
      <c r="A556" s="21"/>
      <c r="B556" s="21"/>
      <c r="C556" s="109"/>
      <c r="D556" s="97"/>
      <c r="E556" s="33"/>
      <c r="F556" s="34"/>
      <c r="G556" s="19"/>
    </row>
    <row r="557" spans="1:7">
      <c r="A557" s="21"/>
      <c r="B557" s="21"/>
      <c r="C557" s="109"/>
      <c r="D557" s="97"/>
      <c r="E557" s="33"/>
      <c r="F557" s="34"/>
      <c r="G557" s="19"/>
    </row>
    <row r="558" spans="1:7">
      <c r="A558" s="21"/>
      <c r="B558" s="21"/>
      <c r="C558" s="109"/>
      <c r="D558" s="97"/>
      <c r="E558" s="33"/>
      <c r="F558" s="34"/>
      <c r="G558" s="19"/>
    </row>
    <row r="559" spans="1:7">
      <c r="A559" s="21"/>
      <c r="B559" s="21"/>
      <c r="C559" s="109"/>
      <c r="D559" s="97"/>
      <c r="E559" s="33"/>
      <c r="F559" s="34"/>
      <c r="G559" s="19"/>
    </row>
    <row r="560" spans="1:7">
      <c r="A560" s="21"/>
      <c r="B560" s="21"/>
      <c r="C560" s="109"/>
      <c r="D560" s="97"/>
      <c r="E560" s="33"/>
      <c r="F560" s="34"/>
      <c r="G560" s="19"/>
    </row>
    <row r="561" spans="1:7">
      <c r="A561" s="21"/>
      <c r="B561" s="21"/>
      <c r="C561" s="109"/>
      <c r="D561" s="97"/>
      <c r="E561" s="33"/>
      <c r="F561" s="34"/>
      <c r="G561" s="19"/>
    </row>
    <row r="562" spans="1:7">
      <c r="A562" s="21"/>
      <c r="B562" s="21"/>
      <c r="C562" s="109"/>
      <c r="D562" s="97"/>
      <c r="E562" s="33"/>
      <c r="F562" s="34"/>
      <c r="G562" s="19"/>
    </row>
    <row r="563" spans="1:7">
      <c r="A563" s="21"/>
      <c r="B563" s="21"/>
      <c r="C563" s="109"/>
      <c r="D563" s="97"/>
      <c r="E563" s="33"/>
      <c r="F563" s="34"/>
      <c r="G563" s="19"/>
    </row>
    <row r="564" spans="1:7">
      <c r="A564" s="21"/>
      <c r="B564" s="21"/>
      <c r="C564" s="109"/>
      <c r="D564" s="97"/>
      <c r="E564" s="33"/>
      <c r="F564" s="34"/>
      <c r="G564" s="19"/>
    </row>
    <row r="565" spans="1:7">
      <c r="A565" s="21"/>
      <c r="B565" s="21"/>
      <c r="C565" s="109"/>
      <c r="D565" s="97"/>
      <c r="E565" s="33"/>
      <c r="F565" s="34"/>
      <c r="G565" s="19"/>
    </row>
    <row r="566" spans="1:7">
      <c r="A566" s="21"/>
      <c r="B566" s="21"/>
      <c r="C566" s="109"/>
      <c r="D566" s="97"/>
      <c r="E566" s="33"/>
      <c r="F566" s="34"/>
      <c r="G566" s="19"/>
    </row>
    <row r="567" spans="1:7">
      <c r="A567" s="21"/>
      <c r="B567" s="21"/>
      <c r="C567" s="109"/>
      <c r="D567" s="97"/>
      <c r="E567" s="33"/>
      <c r="F567" s="34"/>
      <c r="G567" s="19"/>
    </row>
    <row r="568" spans="1:7">
      <c r="A568" s="21"/>
      <c r="B568" s="21"/>
      <c r="C568" s="109"/>
      <c r="D568" s="97"/>
      <c r="E568" s="33"/>
      <c r="F568" s="34"/>
      <c r="G568" s="19"/>
    </row>
    <row r="569" spans="1:7">
      <c r="A569" s="21"/>
      <c r="B569" s="21"/>
      <c r="C569" s="109"/>
      <c r="D569" s="97"/>
      <c r="E569" s="33"/>
      <c r="F569" s="34"/>
      <c r="G569" s="19"/>
    </row>
    <row r="570" spans="1:7">
      <c r="A570" s="21"/>
      <c r="B570" s="21"/>
      <c r="C570" s="109"/>
      <c r="D570" s="97"/>
      <c r="E570" s="33"/>
      <c r="F570" s="34"/>
      <c r="G570" s="19"/>
    </row>
    <row r="571" spans="1:7">
      <c r="A571" s="21"/>
      <c r="B571" s="21"/>
      <c r="C571" s="109"/>
      <c r="D571" s="97"/>
      <c r="E571" s="33"/>
      <c r="F571" s="34"/>
      <c r="G571" s="19"/>
    </row>
    <row r="572" spans="1:7">
      <c r="A572" s="21"/>
      <c r="B572" s="21"/>
      <c r="C572" s="109"/>
      <c r="D572" s="97"/>
      <c r="E572" s="33"/>
      <c r="F572" s="34"/>
      <c r="G572" s="19"/>
    </row>
    <row r="573" spans="1:7">
      <c r="A573" s="21"/>
      <c r="B573" s="21"/>
      <c r="C573" s="109"/>
      <c r="D573" s="97"/>
      <c r="E573" s="33"/>
      <c r="F573" s="34"/>
      <c r="G573" s="19"/>
    </row>
    <row r="574" spans="1:7">
      <c r="A574" s="21"/>
      <c r="B574" s="21"/>
      <c r="C574" s="109"/>
      <c r="D574" s="97"/>
      <c r="E574" s="33"/>
      <c r="F574" s="34"/>
      <c r="G574" s="19"/>
    </row>
    <row r="575" spans="1:7">
      <c r="A575" s="21"/>
      <c r="B575" s="21"/>
      <c r="C575" s="109"/>
      <c r="D575" s="97"/>
      <c r="E575" s="33"/>
      <c r="F575" s="34"/>
      <c r="G575" s="19"/>
    </row>
    <row r="576" spans="1:7">
      <c r="A576" s="21"/>
      <c r="B576" s="21"/>
      <c r="C576" s="109"/>
      <c r="D576" s="97"/>
      <c r="E576" s="33"/>
      <c r="F576" s="34"/>
      <c r="G576" s="19"/>
    </row>
    <row r="577" spans="1:7">
      <c r="A577" s="21"/>
      <c r="B577" s="21"/>
      <c r="C577" s="109"/>
      <c r="D577" s="97"/>
      <c r="E577" s="33"/>
      <c r="F577" s="34"/>
      <c r="G577" s="19"/>
    </row>
    <row r="578" spans="1:7">
      <c r="A578" s="21"/>
      <c r="B578" s="21"/>
      <c r="C578" s="109"/>
      <c r="D578" s="97"/>
      <c r="E578" s="33"/>
      <c r="F578" s="34"/>
      <c r="G578" s="19"/>
    </row>
    <row r="579" spans="1:7">
      <c r="A579" s="21"/>
      <c r="B579" s="21"/>
      <c r="C579" s="109"/>
      <c r="D579" s="97"/>
      <c r="E579" s="33"/>
      <c r="F579" s="34"/>
      <c r="G579" s="19"/>
    </row>
    <row r="580" spans="1:7">
      <c r="A580" s="21"/>
      <c r="B580" s="21"/>
      <c r="C580" s="109"/>
      <c r="D580" s="97"/>
      <c r="E580" s="33"/>
      <c r="F580" s="34"/>
      <c r="G580" s="19"/>
    </row>
    <row r="581" spans="1:7">
      <c r="A581" s="21"/>
      <c r="B581" s="21"/>
      <c r="C581" s="109"/>
      <c r="D581" s="97"/>
      <c r="E581" s="33"/>
      <c r="F581" s="34"/>
      <c r="G581" s="19"/>
    </row>
    <row r="582" spans="1:7">
      <c r="A582" s="21"/>
      <c r="B582" s="21"/>
      <c r="C582" s="109"/>
      <c r="D582" s="97"/>
      <c r="E582" s="33"/>
      <c r="F582" s="34"/>
      <c r="G582" s="19"/>
    </row>
    <row r="583" spans="1:7">
      <c r="A583" s="21"/>
      <c r="B583" s="21"/>
      <c r="C583" s="109"/>
      <c r="D583" s="97"/>
      <c r="E583" s="33"/>
      <c r="F583" s="34"/>
      <c r="G583" s="19"/>
    </row>
    <row r="584" spans="1:7">
      <c r="A584" s="21"/>
      <c r="B584" s="21"/>
      <c r="C584" s="109"/>
      <c r="D584" s="97"/>
      <c r="E584" s="33"/>
      <c r="F584" s="34"/>
      <c r="G584" s="19"/>
    </row>
    <row r="585" spans="1:7">
      <c r="A585" s="21"/>
      <c r="B585" s="21"/>
      <c r="C585" s="109"/>
      <c r="D585" s="97"/>
      <c r="E585" s="33"/>
      <c r="F585" s="34"/>
      <c r="G585" s="19"/>
    </row>
    <row r="586" spans="1:7">
      <c r="A586" s="21"/>
      <c r="B586" s="21"/>
      <c r="C586" s="109"/>
      <c r="D586" s="97"/>
      <c r="E586" s="33"/>
      <c r="F586" s="34"/>
      <c r="G586" s="19"/>
    </row>
    <row r="587" spans="1:7">
      <c r="A587" s="21"/>
      <c r="B587" s="21"/>
      <c r="C587" s="109"/>
      <c r="D587" s="97"/>
      <c r="E587" s="33"/>
      <c r="F587" s="34"/>
      <c r="G587" s="19"/>
    </row>
    <row r="588" spans="1:7">
      <c r="A588" s="21"/>
      <c r="B588" s="21"/>
      <c r="C588" s="109"/>
      <c r="D588" s="97"/>
      <c r="E588" s="33"/>
      <c r="F588" s="34"/>
      <c r="G588" s="19"/>
    </row>
    <row r="589" spans="1:7">
      <c r="A589" s="21"/>
      <c r="B589" s="21"/>
      <c r="C589" s="109"/>
      <c r="D589" s="97"/>
      <c r="E589" s="33"/>
      <c r="F589" s="34"/>
      <c r="G589" s="19"/>
    </row>
    <row r="590" spans="1:7">
      <c r="A590" s="21"/>
      <c r="B590" s="21"/>
      <c r="C590" s="109"/>
      <c r="D590" s="97"/>
      <c r="E590" s="33"/>
      <c r="F590" s="34"/>
      <c r="G590" s="19"/>
    </row>
    <row r="591" spans="1:7">
      <c r="A591" s="21"/>
      <c r="B591" s="21"/>
      <c r="C591" s="109"/>
      <c r="D591" s="97"/>
      <c r="E591" s="33"/>
      <c r="F591" s="34"/>
      <c r="G591" s="19"/>
    </row>
    <row r="592" spans="1:7">
      <c r="A592" s="21"/>
      <c r="B592" s="21"/>
      <c r="C592" s="109"/>
      <c r="D592" s="97"/>
      <c r="E592" s="33"/>
      <c r="F592" s="34"/>
      <c r="G592" s="19"/>
    </row>
    <row r="593" spans="1:7">
      <c r="A593" s="21"/>
      <c r="B593" s="21"/>
      <c r="C593" s="109"/>
      <c r="D593" s="97"/>
      <c r="E593" s="33"/>
      <c r="F593" s="34"/>
      <c r="G593" s="19"/>
    </row>
    <row r="594" spans="1:7">
      <c r="A594" s="21"/>
      <c r="B594" s="21"/>
      <c r="C594" s="109"/>
      <c r="D594" s="97"/>
      <c r="E594" s="33"/>
      <c r="F594" s="34"/>
      <c r="G594" s="19"/>
    </row>
    <row r="595" spans="1:7">
      <c r="A595" s="21"/>
      <c r="B595" s="21"/>
      <c r="C595" s="109"/>
      <c r="D595" s="97"/>
      <c r="E595" s="33"/>
      <c r="F595" s="34"/>
      <c r="G595" s="19"/>
    </row>
    <row r="596" spans="1:7">
      <c r="A596" s="21"/>
      <c r="B596" s="21"/>
      <c r="C596" s="109"/>
      <c r="D596" s="97"/>
      <c r="E596" s="33"/>
      <c r="F596" s="34"/>
      <c r="G596" s="19"/>
    </row>
    <row r="597" spans="1:7">
      <c r="A597" s="21"/>
      <c r="B597" s="21"/>
      <c r="C597" s="109"/>
      <c r="D597" s="97"/>
      <c r="E597" s="33"/>
      <c r="F597" s="34"/>
      <c r="G597" s="19"/>
    </row>
    <row r="598" spans="1:7">
      <c r="A598" s="21"/>
      <c r="B598" s="21"/>
      <c r="C598" s="109"/>
      <c r="D598" s="97"/>
      <c r="E598" s="33"/>
      <c r="F598" s="34"/>
      <c r="G598" s="19"/>
    </row>
    <row r="599" spans="1:7">
      <c r="A599" s="21"/>
      <c r="B599" s="21"/>
      <c r="C599" s="109"/>
      <c r="D599" s="97"/>
      <c r="E599" s="33"/>
      <c r="F599" s="34"/>
      <c r="G599" s="19"/>
    </row>
    <row r="600" spans="1:7">
      <c r="A600" s="21"/>
      <c r="B600" s="21"/>
      <c r="C600" s="109"/>
      <c r="D600" s="97"/>
      <c r="E600" s="33"/>
      <c r="F600" s="34"/>
      <c r="G600" s="19"/>
    </row>
    <row r="601" spans="1:7">
      <c r="A601" s="21"/>
      <c r="B601" s="21"/>
      <c r="C601" s="109"/>
      <c r="D601" s="97"/>
      <c r="E601" s="33"/>
      <c r="F601" s="34"/>
      <c r="G601" s="19"/>
    </row>
    <row r="602" spans="1:7">
      <c r="A602" s="21"/>
      <c r="B602" s="21"/>
      <c r="C602" s="109"/>
      <c r="D602" s="97"/>
      <c r="E602" s="33"/>
      <c r="F602" s="34"/>
      <c r="G602" s="19"/>
    </row>
    <row r="603" spans="1:7">
      <c r="A603" s="21"/>
      <c r="B603" s="21"/>
      <c r="C603" s="109"/>
      <c r="D603" s="97"/>
      <c r="E603" s="33"/>
      <c r="F603" s="34"/>
      <c r="G603" s="19"/>
    </row>
    <row r="604" spans="1:7">
      <c r="A604" s="21"/>
      <c r="B604" s="21"/>
      <c r="C604" s="109"/>
      <c r="D604" s="97"/>
      <c r="E604" s="33"/>
      <c r="F604" s="34"/>
      <c r="G604" s="19"/>
    </row>
    <row r="605" spans="1:7">
      <c r="A605" s="21"/>
      <c r="B605" s="21"/>
      <c r="C605" s="109"/>
      <c r="D605" s="97"/>
      <c r="E605" s="33"/>
      <c r="F605" s="34"/>
      <c r="G605" s="19"/>
    </row>
    <row r="606" spans="1:7">
      <c r="A606" s="21"/>
      <c r="B606" s="21"/>
      <c r="C606" s="109"/>
      <c r="D606" s="97"/>
      <c r="E606" s="33"/>
      <c r="F606" s="34"/>
      <c r="G606" s="19"/>
    </row>
    <row r="607" spans="1:7">
      <c r="A607" s="21"/>
      <c r="B607" s="21"/>
      <c r="C607" s="109"/>
      <c r="D607" s="97"/>
      <c r="E607" s="33"/>
      <c r="F607" s="34"/>
      <c r="G607" s="19"/>
    </row>
    <row r="608" spans="1:7">
      <c r="A608" s="21"/>
      <c r="B608" s="21"/>
      <c r="C608" s="109"/>
      <c r="D608" s="97"/>
      <c r="E608" s="33"/>
      <c r="F608" s="34"/>
      <c r="G608" s="19"/>
    </row>
    <row r="609" spans="1:7">
      <c r="A609" s="21"/>
      <c r="B609" s="21"/>
      <c r="C609" s="109"/>
      <c r="D609" s="97"/>
      <c r="E609" s="33"/>
      <c r="F609" s="34"/>
      <c r="G609" s="19"/>
    </row>
    <row r="610" spans="1:7">
      <c r="A610" s="21"/>
      <c r="B610" s="21"/>
      <c r="C610" s="109"/>
      <c r="D610" s="97"/>
      <c r="E610" s="33"/>
      <c r="F610" s="34"/>
      <c r="G610" s="19"/>
    </row>
    <row r="611" spans="1:7">
      <c r="A611" s="21"/>
      <c r="B611" s="21"/>
      <c r="C611" s="109"/>
      <c r="D611" s="97"/>
      <c r="E611" s="33"/>
      <c r="F611" s="34"/>
      <c r="G611" s="19"/>
    </row>
    <row r="612" spans="1:7">
      <c r="A612" s="21"/>
      <c r="B612" s="21"/>
      <c r="C612" s="109"/>
      <c r="D612" s="97"/>
      <c r="E612" s="33"/>
      <c r="F612" s="34"/>
      <c r="G612" s="19"/>
    </row>
    <row r="613" spans="1:7">
      <c r="A613" s="21"/>
      <c r="B613" s="21"/>
      <c r="C613" s="109"/>
      <c r="D613" s="97"/>
      <c r="E613" s="33"/>
      <c r="F613" s="34"/>
      <c r="G613" s="19"/>
    </row>
    <row r="614" spans="1:7">
      <c r="A614" s="21"/>
      <c r="B614" s="21"/>
      <c r="C614" s="109"/>
      <c r="D614" s="97"/>
      <c r="E614" s="33"/>
      <c r="F614" s="34"/>
      <c r="G614" s="19"/>
    </row>
    <row r="615" spans="1:7">
      <c r="A615" s="21"/>
      <c r="B615" s="21"/>
      <c r="C615" s="109"/>
      <c r="D615" s="97"/>
      <c r="E615" s="33"/>
      <c r="F615" s="34"/>
      <c r="G615" s="19"/>
    </row>
    <row r="616" spans="1:7">
      <c r="A616" s="21"/>
      <c r="B616" s="21"/>
      <c r="C616" s="109"/>
      <c r="D616" s="97"/>
      <c r="E616" s="33"/>
      <c r="F616" s="34"/>
      <c r="G616" s="19"/>
    </row>
    <row r="617" spans="1:7">
      <c r="A617" s="21"/>
      <c r="B617" s="21"/>
      <c r="C617" s="109"/>
      <c r="D617" s="97"/>
      <c r="E617" s="33"/>
      <c r="F617" s="34"/>
      <c r="G617" s="19"/>
    </row>
    <row r="618" spans="1:7">
      <c r="A618" s="21"/>
      <c r="B618" s="21"/>
      <c r="C618" s="109"/>
      <c r="D618" s="97"/>
      <c r="E618" s="33"/>
      <c r="F618" s="34"/>
      <c r="G618" s="19"/>
    </row>
    <row r="619" spans="1:7">
      <c r="A619" s="21"/>
      <c r="B619" s="21"/>
      <c r="C619" s="109"/>
      <c r="D619" s="97"/>
      <c r="E619" s="33"/>
      <c r="F619" s="34"/>
      <c r="G619" s="19"/>
    </row>
    <row r="620" spans="1:7">
      <c r="A620" s="21"/>
      <c r="B620" s="21"/>
      <c r="C620" s="109"/>
      <c r="D620" s="97"/>
      <c r="E620" s="33"/>
      <c r="F620" s="34"/>
      <c r="G620" s="19"/>
    </row>
    <row r="621" spans="1:7">
      <c r="A621" s="21"/>
      <c r="B621" s="21"/>
      <c r="C621" s="109"/>
      <c r="D621" s="97"/>
      <c r="E621" s="33"/>
      <c r="F621" s="34"/>
      <c r="G621" s="19"/>
    </row>
    <row r="622" spans="1:7">
      <c r="A622" s="21"/>
      <c r="B622" s="21"/>
      <c r="C622" s="109"/>
      <c r="D622" s="97"/>
      <c r="E622" s="33"/>
      <c r="F622" s="34"/>
      <c r="G622" s="19"/>
    </row>
    <row r="623" spans="1:7">
      <c r="A623" s="21"/>
      <c r="B623" s="21"/>
      <c r="C623" s="109"/>
      <c r="D623" s="97"/>
      <c r="E623" s="33"/>
      <c r="F623" s="34"/>
      <c r="G623" s="19"/>
    </row>
    <row r="624" spans="1:7">
      <c r="A624" s="21"/>
      <c r="B624" s="21"/>
      <c r="C624" s="109"/>
      <c r="D624" s="97"/>
      <c r="E624" s="33"/>
      <c r="F624" s="34"/>
      <c r="G624" s="19"/>
    </row>
    <row r="625" spans="1:7">
      <c r="A625" s="21"/>
      <c r="B625" s="21"/>
      <c r="C625" s="109"/>
      <c r="D625" s="97"/>
      <c r="E625" s="33"/>
      <c r="F625" s="34"/>
      <c r="G625" s="19"/>
    </row>
    <row r="626" spans="1:7">
      <c r="A626" s="21"/>
      <c r="B626" s="21"/>
      <c r="C626" s="109"/>
      <c r="D626" s="97"/>
      <c r="E626" s="33"/>
      <c r="F626" s="34"/>
      <c r="G626" s="19"/>
    </row>
    <row r="627" spans="1:7">
      <c r="A627" s="21"/>
      <c r="B627" s="21"/>
      <c r="C627" s="109"/>
      <c r="D627" s="97"/>
      <c r="E627" s="33"/>
      <c r="F627" s="34"/>
      <c r="G627" s="19"/>
    </row>
    <row r="628" spans="1:7">
      <c r="A628" s="21"/>
      <c r="B628" s="21"/>
      <c r="C628" s="109"/>
      <c r="D628" s="97"/>
      <c r="E628" s="33"/>
      <c r="F628" s="34"/>
      <c r="G628" s="19"/>
    </row>
    <row r="629" spans="1:7">
      <c r="A629" s="21"/>
      <c r="B629" s="21"/>
      <c r="C629" s="109"/>
      <c r="D629" s="97"/>
      <c r="E629" s="33"/>
      <c r="F629" s="34"/>
      <c r="G629" s="19"/>
    </row>
    <row r="630" spans="1:7">
      <c r="A630" s="21"/>
      <c r="B630" s="21"/>
      <c r="C630" s="109"/>
      <c r="D630" s="97"/>
      <c r="E630" s="33"/>
      <c r="F630" s="34"/>
      <c r="G630" s="19"/>
    </row>
    <row r="631" spans="1:7">
      <c r="A631" s="21"/>
      <c r="B631" s="21"/>
      <c r="C631" s="109"/>
      <c r="D631" s="97"/>
      <c r="E631" s="33"/>
      <c r="F631" s="34"/>
      <c r="G631" s="19"/>
    </row>
    <row r="632" spans="1:7">
      <c r="A632" s="21"/>
      <c r="B632" s="21"/>
      <c r="C632" s="109"/>
      <c r="D632" s="97"/>
      <c r="E632" s="33"/>
      <c r="F632" s="34"/>
      <c r="G632" s="19"/>
    </row>
    <row r="633" spans="1:7">
      <c r="A633" s="21"/>
      <c r="B633" s="21"/>
      <c r="C633" s="109"/>
      <c r="D633" s="97"/>
      <c r="E633" s="33"/>
      <c r="F633" s="34"/>
      <c r="G633" s="19"/>
    </row>
    <row r="634" spans="1:7">
      <c r="A634" s="21"/>
      <c r="B634" s="21"/>
      <c r="C634" s="109"/>
      <c r="D634" s="97"/>
      <c r="E634" s="33"/>
      <c r="F634" s="34"/>
      <c r="G634" s="19"/>
    </row>
    <row r="635" spans="1:7">
      <c r="A635" s="21"/>
      <c r="B635" s="21"/>
      <c r="C635" s="109"/>
      <c r="D635" s="97"/>
      <c r="E635" s="33"/>
      <c r="F635" s="34"/>
      <c r="G635" s="19"/>
    </row>
    <row r="636" spans="1:7">
      <c r="A636" s="21"/>
      <c r="B636" s="21"/>
      <c r="C636" s="109"/>
      <c r="D636" s="97"/>
      <c r="E636" s="33"/>
      <c r="F636" s="34"/>
      <c r="G636" s="19"/>
    </row>
    <row r="637" spans="1:7">
      <c r="A637" s="21"/>
      <c r="B637" s="21"/>
      <c r="C637" s="109"/>
      <c r="D637" s="97"/>
      <c r="E637" s="33"/>
      <c r="F637" s="34"/>
      <c r="G637" s="19"/>
    </row>
    <row r="638" spans="1:7">
      <c r="A638" s="21"/>
      <c r="B638" s="21"/>
      <c r="C638" s="109"/>
      <c r="D638" s="97"/>
      <c r="E638" s="33"/>
      <c r="F638" s="34"/>
      <c r="G638" s="19"/>
    </row>
    <row r="639" spans="1:7">
      <c r="A639" s="21"/>
      <c r="B639" s="21"/>
      <c r="C639" s="109"/>
      <c r="D639" s="97"/>
      <c r="E639" s="33"/>
      <c r="F639" s="34"/>
      <c r="G639" s="19"/>
    </row>
    <row r="640" spans="1:7">
      <c r="A640" s="21"/>
      <c r="B640" s="21"/>
      <c r="C640" s="109"/>
      <c r="D640" s="97"/>
      <c r="E640" s="33"/>
      <c r="F640" s="34"/>
      <c r="G640" s="19"/>
    </row>
    <row r="641" spans="1:7">
      <c r="A641" s="21"/>
      <c r="B641" s="21"/>
      <c r="C641" s="109"/>
      <c r="D641" s="97"/>
      <c r="E641" s="33"/>
      <c r="F641" s="34"/>
      <c r="G641" s="19"/>
    </row>
    <row r="642" spans="1:7">
      <c r="A642" s="21"/>
      <c r="B642" s="21"/>
      <c r="C642" s="109"/>
      <c r="D642" s="97"/>
      <c r="E642" s="33"/>
      <c r="F642" s="34"/>
      <c r="G642" s="19"/>
    </row>
    <row r="643" spans="1:7">
      <c r="A643" s="21"/>
      <c r="B643" s="21"/>
      <c r="C643" s="109"/>
      <c r="D643" s="97"/>
      <c r="E643" s="33"/>
      <c r="F643" s="34"/>
      <c r="G643" s="19"/>
    </row>
    <row r="644" spans="1:7">
      <c r="A644" s="21"/>
      <c r="B644" s="21"/>
      <c r="C644" s="109"/>
      <c r="D644" s="97"/>
      <c r="E644" s="33"/>
      <c r="F644" s="34"/>
      <c r="G644" s="19"/>
    </row>
    <row r="645" spans="1:7">
      <c r="A645" s="21"/>
      <c r="B645" s="21"/>
      <c r="C645" s="109"/>
      <c r="D645" s="97"/>
      <c r="E645" s="33"/>
      <c r="F645" s="34"/>
      <c r="G645" s="19"/>
    </row>
    <row r="646" spans="1:7">
      <c r="A646" s="21"/>
      <c r="B646" s="21"/>
      <c r="C646" s="109"/>
      <c r="D646" s="97"/>
      <c r="E646" s="33"/>
      <c r="F646" s="34"/>
      <c r="G646" s="19"/>
    </row>
    <row r="647" spans="1:7">
      <c r="A647" s="21"/>
      <c r="B647" s="21"/>
      <c r="C647" s="109"/>
      <c r="D647" s="97"/>
      <c r="E647" s="33"/>
      <c r="F647" s="34"/>
      <c r="G647" s="19"/>
    </row>
    <row r="648" spans="1:7">
      <c r="A648" s="21"/>
      <c r="B648" s="21"/>
      <c r="C648" s="109"/>
      <c r="D648" s="97"/>
      <c r="E648" s="33"/>
      <c r="F648" s="34"/>
      <c r="G648" s="19"/>
    </row>
    <row r="649" spans="1:7">
      <c r="A649" s="21"/>
      <c r="B649" s="21"/>
      <c r="C649" s="109"/>
      <c r="D649" s="97"/>
      <c r="E649" s="33"/>
      <c r="F649" s="34"/>
      <c r="G649" s="19"/>
    </row>
    <row r="650" spans="1:7">
      <c r="A650" s="21"/>
      <c r="B650" s="21"/>
      <c r="C650" s="109"/>
      <c r="D650" s="97"/>
      <c r="E650" s="33"/>
      <c r="F650" s="34"/>
      <c r="G650" s="19"/>
    </row>
    <row r="651" spans="1:7">
      <c r="A651" s="21"/>
      <c r="B651" s="21"/>
      <c r="C651" s="109"/>
      <c r="D651" s="97"/>
      <c r="E651" s="33"/>
      <c r="F651" s="34"/>
      <c r="G651" s="19"/>
    </row>
    <row r="652" spans="1:7">
      <c r="A652" s="21"/>
      <c r="B652" s="21"/>
      <c r="C652" s="109"/>
      <c r="D652" s="97"/>
      <c r="E652" s="33"/>
      <c r="F652" s="34"/>
      <c r="G652" s="19"/>
    </row>
    <row r="653" spans="1:7">
      <c r="A653" s="21"/>
      <c r="B653" s="21"/>
      <c r="C653" s="109"/>
      <c r="D653" s="97"/>
      <c r="E653" s="33"/>
      <c r="F653" s="34"/>
      <c r="G653" s="19"/>
    </row>
    <row r="654" spans="1:7">
      <c r="A654" s="21"/>
      <c r="B654" s="21"/>
      <c r="C654" s="109"/>
      <c r="D654" s="97"/>
      <c r="E654" s="33"/>
      <c r="F654" s="34"/>
      <c r="G654" s="19"/>
    </row>
    <row r="655" spans="1:7">
      <c r="A655" s="21"/>
      <c r="B655" s="21"/>
      <c r="C655" s="109"/>
      <c r="D655" s="97"/>
      <c r="E655" s="33"/>
      <c r="F655" s="34"/>
      <c r="G655" s="19"/>
    </row>
    <row r="656" spans="1:7">
      <c r="A656" s="21"/>
      <c r="B656" s="21"/>
      <c r="C656" s="109"/>
      <c r="D656" s="97"/>
      <c r="E656" s="33"/>
      <c r="F656" s="34"/>
      <c r="G656" s="19"/>
    </row>
    <row r="657" spans="1:7">
      <c r="A657" s="21"/>
      <c r="B657" s="21"/>
      <c r="C657" s="109"/>
      <c r="D657" s="97"/>
      <c r="E657" s="33"/>
      <c r="F657" s="34"/>
      <c r="G657" s="19"/>
    </row>
    <row r="658" spans="1:7">
      <c r="A658" s="21"/>
      <c r="B658" s="21"/>
      <c r="C658" s="109"/>
      <c r="D658" s="97"/>
      <c r="E658" s="33"/>
      <c r="F658" s="34"/>
      <c r="G658" s="19"/>
    </row>
    <row r="659" spans="1:7">
      <c r="A659" s="21"/>
      <c r="B659" s="21"/>
      <c r="C659" s="109"/>
      <c r="D659" s="97"/>
      <c r="E659" s="33"/>
      <c r="F659" s="34"/>
      <c r="G659" s="19"/>
    </row>
    <row r="660" spans="1:7">
      <c r="A660" s="21"/>
      <c r="B660" s="21"/>
      <c r="C660" s="109"/>
      <c r="D660" s="97"/>
      <c r="E660" s="33"/>
      <c r="F660" s="34"/>
      <c r="G660" s="19"/>
    </row>
    <row r="661" spans="1:7">
      <c r="A661" s="21"/>
      <c r="B661" s="21"/>
      <c r="C661" s="109"/>
      <c r="D661" s="97"/>
      <c r="E661" s="33"/>
      <c r="F661" s="34"/>
      <c r="G661" s="19"/>
    </row>
    <row r="662" spans="1:7">
      <c r="A662" s="21"/>
      <c r="B662" s="21"/>
      <c r="C662" s="109"/>
      <c r="D662" s="97"/>
      <c r="E662" s="33"/>
      <c r="F662" s="34"/>
      <c r="G662" s="19"/>
    </row>
    <row r="663" spans="1:7">
      <c r="A663" s="21"/>
      <c r="B663" s="21"/>
      <c r="C663" s="109"/>
      <c r="D663" s="97"/>
      <c r="E663" s="33"/>
      <c r="F663" s="34"/>
      <c r="G663" s="19"/>
    </row>
    <row r="664" spans="1:7">
      <c r="A664" s="21"/>
      <c r="B664" s="21"/>
      <c r="C664" s="109"/>
      <c r="D664" s="97"/>
      <c r="E664" s="33"/>
      <c r="F664" s="34"/>
      <c r="G664" s="19"/>
    </row>
    <row r="665" spans="1:7">
      <c r="A665" s="21"/>
      <c r="B665" s="21"/>
      <c r="C665" s="109"/>
      <c r="D665" s="97"/>
      <c r="E665" s="33"/>
      <c r="F665" s="34"/>
      <c r="G665" s="19"/>
    </row>
    <row r="666" spans="1:7">
      <c r="A666" s="21"/>
      <c r="B666" s="21"/>
      <c r="C666" s="109"/>
      <c r="D666" s="97"/>
      <c r="E666" s="33"/>
      <c r="F666" s="34"/>
      <c r="G666" s="19"/>
    </row>
    <row r="667" spans="1:7">
      <c r="A667" s="21"/>
      <c r="B667" s="21"/>
      <c r="C667" s="109"/>
      <c r="D667" s="97"/>
      <c r="E667" s="33"/>
      <c r="F667" s="34"/>
      <c r="G667" s="19"/>
    </row>
    <row r="668" spans="1:7">
      <c r="A668" s="21"/>
      <c r="B668" s="21"/>
      <c r="C668" s="109"/>
      <c r="D668" s="97"/>
      <c r="E668" s="33"/>
      <c r="F668" s="34"/>
      <c r="G668" s="19"/>
    </row>
    <row r="669" spans="1:7">
      <c r="A669" s="21"/>
      <c r="B669" s="21"/>
      <c r="C669" s="109"/>
      <c r="D669" s="97"/>
      <c r="E669" s="33"/>
      <c r="F669" s="34"/>
      <c r="G669" s="19"/>
    </row>
    <row r="670" spans="1:7">
      <c r="A670" s="21"/>
      <c r="B670" s="21"/>
      <c r="C670" s="109"/>
      <c r="D670" s="97"/>
      <c r="E670" s="33"/>
      <c r="F670" s="34"/>
      <c r="G670" s="19"/>
    </row>
    <row r="671" spans="1:7">
      <c r="A671" s="21"/>
      <c r="B671" s="21"/>
      <c r="C671" s="109"/>
      <c r="D671" s="97"/>
      <c r="E671" s="33"/>
      <c r="F671" s="34"/>
      <c r="G671" s="19"/>
    </row>
    <row r="672" spans="1:7">
      <c r="A672" s="21"/>
      <c r="B672" s="21"/>
      <c r="C672" s="109"/>
      <c r="D672" s="97"/>
      <c r="E672" s="33"/>
      <c r="F672" s="34"/>
      <c r="G672" s="19"/>
    </row>
    <row r="673" spans="1:7">
      <c r="A673" s="21"/>
      <c r="B673" s="21"/>
      <c r="C673" s="109"/>
      <c r="D673" s="97"/>
      <c r="E673" s="33"/>
      <c r="F673" s="34"/>
      <c r="G673" s="19"/>
    </row>
    <row r="674" spans="1:7">
      <c r="A674" s="21"/>
      <c r="B674" s="21"/>
      <c r="C674" s="109"/>
      <c r="D674" s="97"/>
      <c r="E674" s="33"/>
      <c r="F674" s="34"/>
      <c r="G674" s="19"/>
    </row>
    <row r="675" spans="1:7">
      <c r="A675" s="21"/>
      <c r="B675" s="21"/>
      <c r="C675" s="109"/>
      <c r="D675" s="97"/>
      <c r="E675" s="33"/>
      <c r="F675" s="34"/>
      <c r="G675" s="19"/>
    </row>
    <row r="676" spans="1:7">
      <c r="A676" s="21"/>
      <c r="B676" s="21"/>
      <c r="C676" s="109"/>
      <c r="D676" s="97"/>
      <c r="E676" s="33"/>
      <c r="F676" s="34"/>
      <c r="G676" s="19"/>
    </row>
    <row r="677" spans="1:7">
      <c r="A677" s="21"/>
      <c r="B677" s="21"/>
      <c r="C677" s="109"/>
      <c r="D677" s="97"/>
      <c r="E677" s="33"/>
      <c r="F677" s="34"/>
      <c r="G677" s="19"/>
    </row>
    <row r="678" spans="1:7">
      <c r="A678" s="21"/>
      <c r="B678" s="21"/>
      <c r="C678" s="109"/>
      <c r="D678" s="97"/>
      <c r="E678" s="33"/>
      <c r="F678" s="34"/>
      <c r="G678" s="19"/>
    </row>
    <row r="679" spans="1:7">
      <c r="A679" s="21"/>
      <c r="B679" s="21"/>
      <c r="C679" s="109"/>
      <c r="D679" s="97"/>
      <c r="E679" s="33"/>
      <c r="F679" s="34"/>
      <c r="G679" s="19"/>
    </row>
    <row r="680" spans="1:7">
      <c r="A680" s="21"/>
      <c r="B680" s="21"/>
      <c r="C680" s="109"/>
      <c r="D680" s="97"/>
      <c r="E680" s="33"/>
      <c r="F680" s="34"/>
      <c r="G680" s="19"/>
    </row>
    <row r="681" spans="1:7">
      <c r="A681" s="21"/>
      <c r="B681" s="21"/>
      <c r="C681" s="109"/>
      <c r="D681" s="97"/>
      <c r="E681" s="33"/>
      <c r="F681" s="34"/>
      <c r="G681" s="19"/>
    </row>
    <row r="682" spans="1:7">
      <c r="A682" s="21"/>
      <c r="B682" s="21"/>
      <c r="C682" s="109"/>
      <c r="D682" s="97"/>
      <c r="E682" s="33"/>
      <c r="F682" s="34"/>
      <c r="G682" s="19"/>
    </row>
  </sheetData>
  <customSheetViews>
    <customSheetView guid="{683739B1-2C95-423C-A874-EEB29FECC755}" showRuler="0" topLeftCell="A33">
      <selection activeCell="A29" sqref="A29"/>
      <pageMargins left="0.25" right="0.39" top="0.44" bottom="0.56999999999999995" header="0.28000000000000003" footer="0.37"/>
      <pageSetup orientation="portrait" r:id="rId1"/>
      <headerFooter alignWithMargins="0">
        <oddFooter>&amp;L&amp;Z&amp;F&amp;RPage &amp;P</oddFooter>
      </headerFooter>
    </customSheetView>
  </customSheetViews>
  <mergeCells count="2">
    <mergeCell ref="B1:E1"/>
    <mergeCell ref="E4:E5"/>
  </mergeCells>
  <phoneticPr fontId="0" type="noConversion"/>
  <pageMargins left="0.5" right="0.5" top="0.5" bottom="0.5" header="0.28000000000000003" footer="0.37"/>
  <pageSetup scale="86" fitToHeight="0"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02"/>
  <sheetViews>
    <sheetView showGridLines="0" zoomScale="80" zoomScaleNormal="80" zoomScaleSheetLayoutView="77" workbookViewId="0">
      <selection activeCell="B3" sqref="B3:D3"/>
    </sheetView>
  </sheetViews>
  <sheetFormatPr defaultColWidth="19.42578125" defaultRowHeight="12.75"/>
  <cols>
    <col min="1" max="1" width="36.140625" style="65" customWidth="1"/>
    <col min="2" max="2" width="61.140625" style="70" customWidth="1"/>
    <col min="3" max="3" width="17.7109375" style="141" customWidth="1"/>
    <col min="4" max="4" width="17.7109375" style="128" customWidth="1"/>
    <col min="5" max="5" width="19.42578125" style="173"/>
    <col min="6" max="6" width="31.28515625" style="173" customWidth="1"/>
    <col min="7" max="7" width="7.5703125" style="173" customWidth="1"/>
    <col min="8" max="8" width="13.42578125" style="173" customWidth="1"/>
    <col min="9" max="16384" width="19.42578125" style="70"/>
  </cols>
  <sheetData>
    <row r="1" spans="1:10" ht="18.75" customHeight="1">
      <c r="A1" s="170"/>
      <c r="B1" s="186" t="s">
        <v>144</v>
      </c>
      <c r="C1" s="186"/>
      <c r="D1" s="186"/>
      <c r="E1" s="70"/>
      <c r="F1" s="70"/>
      <c r="G1" s="70"/>
      <c r="H1" s="70"/>
    </row>
    <row r="2" spans="1:10" ht="18.75" customHeight="1">
      <c r="A2" s="170"/>
      <c r="B2" s="186"/>
      <c r="C2" s="186"/>
      <c r="D2" s="186"/>
      <c r="E2" s="70"/>
      <c r="F2" s="70"/>
      <c r="G2" s="70"/>
      <c r="H2" s="70"/>
    </row>
    <row r="3" spans="1:10" ht="18.75" customHeight="1">
      <c r="A3" s="170"/>
      <c r="B3" s="211" t="s">
        <v>169</v>
      </c>
      <c r="C3" s="211"/>
      <c r="D3" s="211"/>
      <c r="E3" s="70"/>
      <c r="F3" s="70"/>
      <c r="G3" s="70"/>
      <c r="H3" s="70"/>
    </row>
    <row r="4" spans="1:10" s="71" customFormat="1" ht="18.75" customHeight="1" thickBot="1">
      <c r="A4" s="134"/>
      <c r="B4" s="187"/>
      <c r="C4" s="187"/>
      <c r="D4" s="187"/>
      <c r="E4" s="70"/>
      <c r="F4" s="70"/>
      <c r="G4" s="70"/>
      <c r="H4" s="70"/>
    </row>
    <row r="5" spans="1:10" s="172" customFormat="1" ht="22.5" customHeight="1" thickTop="1">
      <c r="A5" s="190" t="s">
        <v>34</v>
      </c>
      <c r="B5" s="192" t="s">
        <v>23</v>
      </c>
      <c r="C5" s="181">
        <v>2012</v>
      </c>
      <c r="D5" s="182">
        <v>2012</v>
      </c>
      <c r="E5" s="174"/>
      <c r="F5" s="174"/>
      <c r="G5" s="174"/>
      <c r="H5" s="174"/>
      <c r="I5" s="142"/>
      <c r="J5" s="142"/>
    </row>
    <row r="6" spans="1:10" s="142" customFormat="1" ht="22.5" customHeight="1">
      <c r="A6" s="191"/>
      <c r="B6" s="193"/>
      <c r="C6" s="179" t="s">
        <v>21</v>
      </c>
      <c r="D6" s="180" t="s">
        <v>22</v>
      </c>
      <c r="E6" s="174"/>
      <c r="F6" s="174"/>
      <c r="G6" s="174"/>
      <c r="H6" s="174"/>
    </row>
    <row r="7" spans="1:10" ht="26.25">
      <c r="A7" s="200" t="s">
        <v>66</v>
      </c>
      <c r="B7" s="177" t="s">
        <v>1</v>
      </c>
      <c r="C7" s="199">
        <v>7</v>
      </c>
      <c r="D7" s="198">
        <v>200991</v>
      </c>
    </row>
    <row r="8" spans="1:10" ht="15">
      <c r="A8" s="169"/>
      <c r="B8" s="177" t="s">
        <v>119</v>
      </c>
      <c r="C8" s="199">
        <v>0</v>
      </c>
      <c r="D8" s="198">
        <v>0</v>
      </c>
    </row>
    <row r="9" spans="1:10" ht="15">
      <c r="A9" s="169"/>
      <c r="B9" s="177" t="s">
        <v>55</v>
      </c>
      <c r="C9" s="199">
        <v>3</v>
      </c>
      <c r="D9" s="198">
        <v>734826</v>
      </c>
    </row>
    <row r="10" spans="1:10" ht="15">
      <c r="A10" s="169"/>
      <c r="B10" s="177" t="s">
        <v>47</v>
      </c>
      <c r="C10" s="199">
        <v>6</v>
      </c>
      <c r="D10" s="198">
        <v>659279</v>
      </c>
    </row>
    <row r="11" spans="1:10" ht="15">
      <c r="A11" s="169"/>
      <c r="B11" s="177" t="s">
        <v>2</v>
      </c>
      <c r="C11" s="199">
        <v>2</v>
      </c>
      <c r="D11" s="198">
        <v>39322</v>
      </c>
    </row>
    <row r="12" spans="1:10" ht="15">
      <c r="A12" s="169"/>
      <c r="B12" s="177" t="s">
        <v>48</v>
      </c>
      <c r="C12" s="199">
        <v>18</v>
      </c>
      <c r="D12" s="198">
        <v>727036</v>
      </c>
    </row>
    <row r="13" spans="1:10" ht="15">
      <c r="A13" s="169"/>
      <c r="B13" s="177" t="s">
        <v>56</v>
      </c>
      <c r="C13" s="199">
        <v>3</v>
      </c>
      <c r="D13" s="198">
        <v>163096</v>
      </c>
    </row>
    <row r="14" spans="1:10" s="168" customFormat="1" ht="15.95" customHeight="1">
      <c r="A14" s="201" t="s">
        <v>41</v>
      </c>
      <c r="B14" s="202" t="s">
        <v>0</v>
      </c>
      <c r="C14" s="201">
        <f>SUM(C7:C13)</f>
        <v>39</v>
      </c>
      <c r="D14" s="203">
        <f>SUM(D7:D13)</f>
        <v>2524550</v>
      </c>
      <c r="E14" s="175"/>
      <c r="F14" s="175"/>
      <c r="G14" s="175"/>
      <c r="H14" s="175"/>
    </row>
    <row r="15" spans="1:10" ht="15">
      <c r="A15" s="204" t="s">
        <v>67</v>
      </c>
      <c r="B15" s="177" t="s">
        <v>3</v>
      </c>
      <c r="C15" s="199">
        <v>1</v>
      </c>
      <c r="D15" s="198">
        <v>9973</v>
      </c>
    </row>
    <row r="16" spans="1:10" ht="15">
      <c r="A16" s="169"/>
      <c r="B16" s="177" t="s">
        <v>4</v>
      </c>
      <c r="C16" s="199">
        <v>7</v>
      </c>
      <c r="D16" s="198">
        <v>1311425</v>
      </c>
    </row>
    <row r="17" spans="1:8" ht="15">
      <c r="A17" s="169"/>
      <c r="B17" s="177" t="s">
        <v>15</v>
      </c>
      <c r="C17" s="199">
        <v>0</v>
      </c>
      <c r="D17" s="198">
        <v>0</v>
      </c>
    </row>
    <row r="18" spans="1:8" ht="15">
      <c r="A18" s="169"/>
      <c r="B18" s="177" t="s">
        <v>5</v>
      </c>
      <c r="C18" s="199">
        <v>8</v>
      </c>
      <c r="D18" s="198">
        <v>1208519</v>
      </c>
    </row>
    <row r="19" spans="1:8" ht="15">
      <c r="A19" s="169"/>
      <c r="B19" s="177" t="s">
        <v>145</v>
      </c>
      <c r="C19" s="199">
        <v>1</v>
      </c>
      <c r="D19" s="198">
        <v>15200</v>
      </c>
    </row>
    <row r="20" spans="1:8" ht="15">
      <c r="A20" s="169"/>
      <c r="B20" s="177" t="s">
        <v>135</v>
      </c>
      <c r="C20" s="199">
        <v>0</v>
      </c>
      <c r="D20" s="198">
        <v>0</v>
      </c>
    </row>
    <row r="21" spans="1:8" ht="15">
      <c r="A21" s="169"/>
      <c r="B21" s="177" t="s">
        <v>57</v>
      </c>
      <c r="C21" s="199">
        <v>53</v>
      </c>
      <c r="D21" s="198">
        <v>447153</v>
      </c>
    </row>
    <row r="22" spans="1:8" ht="15">
      <c r="A22" s="169"/>
      <c r="B22" s="177" t="s">
        <v>100</v>
      </c>
      <c r="C22" s="199">
        <v>0</v>
      </c>
      <c r="D22" s="198">
        <v>0</v>
      </c>
    </row>
    <row r="23" spans="1:8" ht="15">
      <c r="A23" s="169"/>
      <c r="B23" s="177" t="s">
        <v>16</v>
      </c>
      <c r="C23" s="199">
        <v>0</v>
      </c>
      <c r="D23" s="198">
        <v>0</v>
      </c>
    </row>
    <row r="24" spans="1:8" ht="15">
      <c r="A24" s="169"/>
      <c r="B24" s="177" t="s">
        <v>46</v>
      </c>
      <c r="C24" s="199">
        <v>1</v>
      </c>
      <c r="D24" s="198">
        <v>30000</v>
      </c>
    </row>
    <row r="25" spans="1:8" ht="15">
      <c r="A25" s="169"/>
      <c r="B25" s="177" t="s">
        <v>6</v>
      </c>
      <c r="C25" s="199">
        <v>7</v>
      </c>
      <c r="D25" s="198">
        <v>579468</v>
      </c>
    </row>
    <row r="26" spans="1:8" ht="15">
      <c r="A26" s="169"/>
      <c r="B26" s="177" t="s">
        <v>136</v>
      </c>
      <c r="C26" s="199">
        <v>2</v>
      </c>
      <c r="D26" s="198">
        <v>14310</v>
      </c>
    </row>
    <row r="27" spans="1:8" ht="15">
      <c r="A27" s="169"/>
      <c r="B27" s="177" t="s">
        <v>146</v>
      </c>
      <c r="C27" s="199">
        <v>1</v>
      </c>
      <c r="D27" s="198">
        <v>61286</v>
      </c>
    </row>
    <row r="28" spans="1:8" ht="15">
      <c r="A28" s="169"/>
      <c r="B28" s="177" t="s">
        <v>17</v>
      </c>
      <c r="C28" s="199">
        <v>7</v>
      </c>
      <c r="D28" s="198">
        <v>590608</v>
      </c>
    </row>
    <row r="29" spans="1:8" ht="15">
      <c r="A29" s="169"/>
      <c r="B29" s="177" t="s">
        <v>7</v>
      </c>
      <c r="C29" s="199">
        <v>16</v>
      </c>
      <c r="D29" s="198">
        <v>2086812</v>
      </c>
    </row>
    <row r="30" spans="1:8" ht="15">
      <c r="A30" s="169"/>
      <c r="B30" s="177" t="s">
        <v>115</v>
      </c>
      <c r="C30" s="199">
        <v>0</v>
      </c>
      <c r="D30" s="198">
        <v>0</v>
      </c>
    </row>
    <row r="31" spans="1:8" s="168" customFormat="1" ht="15.95" customHeight="1">
      <c r="A31" s="201" t="s">
        <v>41</v>
      </c>
      <c r="B31" s="202" t="s">
        <v>0</v>
      </c>
      <c r="C31" s="201">
        <f>SUM(C15:C30)</f>
        <v>104</v>
      </c>
      <c r="D31" s="203">
        <f>SUM(D15:D30)</f>
        <v>6354754</v>
      </c>
      <c r="E31" s="175"/>
      <c r="F31" s="175"/>
      <c r="G31" s="175"/>
      <c r="H31" s="175"/>
    </row>
    <row r="32" spans="1:8" ht="26.25">
      <c r="A32" s="205" t="s">
        <v>68</v>
      </c>
      <c r="B32" s="177" t="s">
        <v>117</v>
      </c>
      <c r="C32" s="199">
        <v>22</v>
      </c>
      <c r="D32" s="198">
        <v>3508894</v>
      </c>
    </row>
    <row r="33" spans="1:12" ht="15">
      <c r="A33" s="169"/>
      <c r="B33" s="177" t="s">
        <v>58</v>
      </c>
      <c r="C33" s="199">
        <v>4</v>
      </c>
      <c r="D33" s="198">
        <v>347258</v>
      </c>
    </row>
    <row r="34" spans="1:12" ht="15">
      <c r="A34" s="169"/>
      <c r="B34" s="177" t="s">
        <v>49</v>
      </c>
      <c r="C34" s="199">
        <v>9</v>
      </c>
      <c r="D34" s="198">
        <v>835053</v>
      </c>
    </row>
    <row r="35" spans="1:12" ht="15">
      <c r="A35" s="169"/>
      <c r="B35" s="177" t="s">
        <v>137</v>
      </c>
      <c r="C35" s="199">
        <v>2</v>
      </c>
      <c r="D35" s="198">
        <v>91108</v>
      </c>
    </row>
    <row r="36" spans="1:12" ht="15">
      <c r="A36" s="169"/>
      <c r="B36" s="177" t="s">
        <v>20</v>
      </c>
      <c r="C36" s="199">
        <v>2</v>
      </c>
      <c r="D36" s="198">
        <v>4051398</v>
      </c>
    </row>
    <row r="37" spans="1:12" s="168" customFormat="1" ht="15.95" customHeight="1">
      <c r="A37" s="201" t="s">
        <v>41</v>
      </c>
      <c r="B37" s="202" t="s">
        <v>0</v>
      </c>
      <c r="C37" s="201">
        <f>SUM(C32:C36)</f>
        <v>39</v>
      </c>
      <c r="D37" s="203">
        <f>SUM(D32:D36)</f>
        <v>8833711</v>
      </c>
      <c r="E37" s="175"/>
      <c r="F37" s="175"/>
      <c r="G37" s="175"/>
      <c r="H37" s="175"/>
    </row>
    <row r="38" spans="1:12" ht="26.25">
      <c r="A38" s="205" t="s">
        <v>69</v>
      </c>
      <c r="B38" s="177" t="s">
        <v>59</v>
      </c>
      <c r="C38" s="199">
        <v>1</v>
      </c>
      <c r="D38" s="198">
        <v>30000</v>
      </c>
    </row>
    <row r="39" spans="1:12" ht="15">
      <c r="A39" s="169"/>
      <c r="B39" s="177" t="s">
        <v>18</v>
      </c>
      <c r="C39" s="199">
        <v>4</v>
      </c>
      <c r="D39" s="198">
        <v>460982</v>
      </c>
    </row>
    <row r="40" spans="1:12" ht="15">
      <c r="A40" s="169"/>
      <c r="B40" s="177" t="s">
        <v>50</v>
      </c>
      <c r="C40" s="199">
        <v>9</v>
      </c>
      <c r="D40" s="198">
        <v>2344244</v>
      </c>
    </row>
    <row r="41" spans="1:12" ht="15">
      <c r="A41" s="169"/>
      <c r="B41" s="177" t="s">
        <v>97</v>
      </c>
      <c r="C41" s="199">
        <v>31</v>
      </c>
      <c r="D41" s="198">
        <v>3663164</v>
      </c>
    </row>
    <row r="42" spans="1:12" s="168" customFormat="1" ht="15.95" customHeight="1">
      <c r="A42" s="201" t="s">
        <v>41</v>
      </c>
      <c r="B42" s="202" t="s">
        <v>0</v>
      </c>
      <c r="C42" s="201">
        <f>SUM(C38:C41)</f>
        <v>45</v>
      </c>
      <c r="D42" s="203">
        <f>SUM(D38:D41)</f>
        <v>6498390</v>
      </c>
      <c r="E42" s="175"/>
      <c r="F42" s="175"/>
      <c r="G42" s="175"/>
      <c r="H42" s="175"/>
    </row>
    <row r="43" spans="1:12" ht="15">
      <c r="A43" s="205" t="s">
        <v>72</v>
      </c>
      <c r="B43" s="177" t="s">
        <v>51</v>
      </c>
      <c r="C43" s="199">
        <v>5</v>
      </c>
      <c r="D43" s="198">
        <v>2007139</v>
      </c>
    </row>
    <row r="44" spans="1:12" ht="15">
      <c r="A44" s="169"/>
      <c r="B44" s="177" t="s">
        <v>147</v>
      </c>
      <c r="C44" s="199">
        <v>2</v>
      </c>
      <c r="D44" s="198">
        <v>1118</v>
      </c>
    </row>
    <row r="45" spans="1:12" ht="15">
      <c r="A45" s="169"/>
      <c r="B45" s="177" t="s">
        <v>8</v>
      </c>
      <c r="C45" s="199">
        <v>16</v>
      </c>
      <c r="D45" s="198">
        <v>7000152</v>
      </c>
    </row>
    <row r="46" spans="1:12" ht="15">
      <c r="A46" s="169"/>
      <c r="B46" s="177" t="s">
        <v>62</v>
      </c>
      <c r="C46" s="199">
        <v>1</v>
      </c>
      <c r="D46" s="198">
        <v>25000</v>
      </c>
    </row>
    <row r="47" spans="1:12" ht="15">
      <c r="A47" s="169"/>
      <c r="B47" s="177" t="s">
        <v>63</v>
      </c>
      <c r="C47" s="199">
        <v>8</v>
      </c>
      <c r="D47" s="198">
        <v>2525224</v>
      </c>
    </row>
    <row r="48" spans="1:12" s="173" customFormat="1" ht="15">
      <c r="A48" s="169"/>
      <c r="B48" s="177" t="s">
        <v>35</v>
      </c>
      <c r="C48" s="199">
        <v>1</v>
      </c>
      <c r="D48" s="198">
        <v>18500</v>
      </c>
      <c r="I48" s="70"/>
      <c r="J48" s="70"/>
      <c r="K48" s="70"/>
      <c r="L48" s="70"/>
    </row>
    <row r="49" spans="1:12" s="173" customFormat="1" ht="15">
      <c r="A49" s="169"/>
      <c r="B49" s="177" t="s">
        <v>52</v>
      </c>
      <c r="C49" s="199">
        <v>2</v>
      </c>
      <c r="D49" s="198">
        <v>207819</v>
      </c>
      <c r="I49" s="70"/>
      <c r="J49" s="70"/>
      <c r="K49" s="70"/>
      <c r="L49" s="70"/>
    </row>
    <row r="50" spans="1:12" s="173" customFormat="1" ht="15">
      <c r="A50" s="169"/>
      <c r="B50" s="177" t="s">
        <v>120</v>
      </c>
      <c r="C50" s="199">
        <v>1</v>
      </c>
      <c r="D50" s="198">
        <v>50000</v>
      </c>
      <c r="I50" s="70"/>
      <c r="J50" s="70"/>
      <c r="K50" s="70"/>
      <c r="L50" s="70"/>
    </row>
    <row r="51" spans="1:12" s="173" customFormat="1" ht="15">
      <c r="A51" s="169"/>
      <c r="B51" s="177" t="s">
        <v>77</v>
      </c>
      <c r="C51" s="199">
        <v>18</v>
      </c>
      <c r="D51" s="198">
        <v>2118926</v>
      </c>
      <c r="I51" s="70"/>
      <c r="J51" s="70"/>
      <c r="K51" s="70"/>
      <c r="L51" s="70"/>
    </row>
    <row r="52" spans="1:12" s="173" customFormat="1" ht="15">
      <c r="A52" s="169"/>
      <c r="B52" s="177" t="s">
        <v>78</v>
      </c>
      <c r="C52" s="199">
        <v>5</v>
      </c>
      <c r="D52" s="198">
        <v>1002791</v>
      </c>
      <c r="I52" s="70"/>
      <c r="J52" s="70"/>
      <c r="K52" s="70"/>
      <c r="L52" s="70"/>
    </row>
    <row r="53" spans="1:12" s="173" customFormat="1" ht="15">
      <c r="A53" s="169"/>
      <c r="B53" s="177" t="s">
        <v>101</v>
      </c>
      <c r="C53" s="199">
        <v>2</v>
      </c>
      <c r="D53" s="198">
        <v>4384</v>
      </c>
      <c r="I53" s="70"/>
      <c r="J53" s="70"/>
      <c r="K53" s="70"/>
      <c r="L53" s="70"/>
    </row>
    <row r="54" spans="1:12" s="173" customFormat="1" ht="15">
      <c r="A54" s="169"/>
      <c r="B54" s="177" t="s">
        <v>79</v>
      </c>
      <c r="C54" s="199">
        <v>1</v>
      </c>
      <c r="D54" s="198">
        <v>300000</v>
      </c>
      <c r="I54" s="70"/>
      <c r="J54" s="70"/>
      <c r="K54" s="70"/>
      <c r="L54" s="70"/>
    </row>
    <row r="55" spans="1:12" s="173" customFormat="1" ht="15">
      <c r="A55" s="169"/>
      <c r="B55" s="177" t="s">
        <v>80</v>
      </c>
      <c r="C55" s="199">
        <v>0</v>
      </c>
      <c r="D55" s="198">
        <v>0</v>
      </c>
      <c r="I55" s="70"/>
      <c r="J55" s="70"/>
      <c r="K55" s="70"/>
      <c r="L55" s="70"/>
    </row>
    <row r="56" spans="1:12" s="173" customFormat="1" ht="15">
      <c r="A56" s="169"/>
      <c r="B56" s="177" t="s">
        <v>81</v>
      </c>
      <c r="C56" s="199">
        <v>7</v>
      </c>
      <c r="D56" s="198">
        <v>2116295</v>
      </c>
      <c r="I56" s="70"/>
      <c r="J56" s="70"/>
      <c r="K56" s="70"/>
      <c r="L56" s="70"/>
    </row>
    <row r="57" spans="1:12" s="173" customFormat="1" ht="15">
      <c r="A57" s="169"/>
      <c r="B57" s="177" t="s">
        <v>82</v>
      </c>
      <c r="C57" s="199">
        <v>13</v>
      </c>
      <c r="D57" s="198">
        <v>5146077</v>
      </c>
      <c r="I57" s="70"/>
      <c r="J57" s="70"/>
      <c r="K57" s="70"/>
      <c r="L57" s="70"/>
    </row>
    <row r="58" spans="1:12" s="173" customFormat="1" ht="15">
      <c r="A58" s="169"/>
      <c r="B58" s="177" t="s">
        <v>83</v>
      </c>
      <c r="C58" s="199">
        <v>4</v>
      </c>
      <c r="D58" s="198">
        <v>1755415</v>
      </c>
      <c r="I58" s="70"/>
      <c r="J58" s="70"/>
      <c r="K58" s="70"/>
      <c r="L58" s="70"/>
    </row>
    <row r="59" spans="1:12" s="173" customFormat="1" ht="15">
      <c r="A59" s="169"/>
      <c r="B59" s="177" t="s">
        <v>121</v>
      </c>
      <c r="C59" s="199">
        <v>1</v>
      </c>
      <c r="D59" s="198">
        <v>6896</v>
      </c>
      <c r="I59" s="70"/>
      <c r="J59" s="70"/>
      <c r="K59" s="70"/>
      <c r="L59" s="70"/>
    </row>
    <row r="60" spans="1:12" s="173" customFormat="1" ht="15">
      <c r="A60" s="169"/>
      <c r="B60" s="177" t="s">
        <v>84</v>
      </c>
      <c r="C60" s="199">
        <v>20</v>
      </c>
      <c r="D60" s="198">
        <v>3559403</v>
      </c>
      <c r="I60" s="70"/>
      <c r="J60" s="70"/>
      <c r="K60" s="70"/>
      <c r="L60" s="70"/>
    </row>
    <row r="61" spans="1:12" s="173" customFormat="1" ht="15">
      <c r="A61" s="169"/>
      <c r="B61" s="177" t="s">
        <v>85</v>
      </c>
      <c r="C61" s="199">
        <v>1</v>
      </c>
      <c r="D61" s="198">
        <v>335239</v>
      </c>
      <c r="I61" s="70"/>
      <c r="J61" s="70"/>
      <c r="K61" s="70"/>
      <c r="L61" s="70"/>
    </row>
    <row r="62" spans="1:12" s="173" customFormat="1" ht="15">
      <c r="A62" s="169"/>
      <c r="B62" s="177" t="s">
        <v>64</v>
      </c>
      <c r="C62" s="199">
        <v>10</v>
      </c>
      <c r="D62" s="198">
        <v>3100938</v>
      </c>
      <c r="I62" s="70"/>
      <c r="J62" s="70"/>
      <c r="K62" s="70"/>
      <c r="L62" s="70"/>
    </row>
    <row r="63" spans="1:12" s="173" customFormat="1" ht="15">
      <c r="A63" s="169"/>
      <c r="B63" s="177" t="s">
        <v>53</v>
      </c>
      <c r="C63" s="199">
        <v>13</v>
      </c>
      <c r="D63" s="198">
        <v>5278754</v>
      </c>
      <c r="I63" s="70"/>
      <c r="J63" s="70"/>
      <c r="K63" s="70"/>
      <c r="L63" s="70"/>
    </row>
    <row r="64" spans="1:12" s="173" customFormat="1" ht="15">
      <c r="A64" s="169"/>
      <c r="B64" s="177" t="s">
        <v>9</v>
      </c>
      <c r="C64" s="199">
        <v>11</v>
      </c>
      <c r="D64" s="198">
        <v>2019024</v>
      </c>
      <c r="I64" s="70"/>
      <c r="J64" s="70"/>
      <c r="K64" s="70"/>
      <c r="L64" s="70"/>
    </row>
    <row r="65" spans="1:12" s="173" customFormat="1" ht="15">
      <c r="A65" s="169"/>
      <c r="B65" s="177" t="s">
        <v>138</v>
      </c>
      <c r="C65" s="199">
        <v>5</v>
      </c>
      <c r="D65" s="198">
        <v>708332</v>
      </c>
      <c r="I65" s="70"/>
      <c r="J65" s="70"/>
      <c r="K65" s="70"/>
      <c r="L65" s="70"/>
    </row>
    <row r="66" spans="1:12" s="173" customFormat="1" ht="15">
      <c r="A66" s="169"/>
      <c r="B66" s="177" t="s">
        <v>86</v>
      </c>
      <c r="C66" s="199">
        <v>1</v>
      </c>
      <c r="D66" s="198">
        <v>0</v>
      </c>
      <c r="I66" s="70"/>
      <c r="J66" s="70"/>
      <c r="K66" s="70"/>
      <c r="L66" s="70"/>
    </row>
    <row r="67" spans="1:12" s="173" customFormat="1" ht="15">
      <c r="A67" s="169"/>
      <c r="B67" s="177" t="s">
        <v>87</v>
      </c>
      <c r="C67" s="199">
        <v>1</v>
      </c>
      <c r="D67" s="198">
        <v>317295</v>
      </c>
      <c r="I67" s="70"/>
      <c r="J67" s="70"/>
      <c r="K67" s="70"/>
      <c r="L67" s="70"/>
    </row>
    <row r="68" spans="1:12" s="173" customFormat="1" ht="15">
      <c r="A68" s="169"/>
      <c r="B68" s="177" t="s">
        <v>139</v>
      </c>
      <c r="C68" s="199">
        <v>5</v>
      </c>
      <c r="D68" s="198">
        <v>1467624</v>
      </c>
      <c r="I68" s="70"/>
      <c r="J68" s="70"/>
      <c r="K68" s="70"/>
      <c r="L68" s="70"/>
    </row>
    <row r="69" spans="1:12" s="173" customFormat="1" ht="15">
      <c r="A69" s="169"/>
      <c r="B69" s="177" t="s">
        <v>10</v>
      </c>
      <c r="C69" s="199">
        <v>10</v>
      </c>
      <c r="D69" s="198">
        <v>2210219</v>
      </c>
      <c r="I69" s="70"/>
      <c r="J69" s="70"/>
      <c r="K69" s="70"/>
      <c r="L69" s="70"/>
    </row>
    <row r="70" spans="1:12" s="173" customFormat="1" ht="15">
      <c r="A70" s="169"/>
      <c r="B70" s="177" t="s">
        <v>54</v>
      </c>
      <c r="C70" s="199">
        <v>5</v>
      </c>
      <c r="D70" s="198">
        <v>402307</v>
      </c>
      <c r="I70" s="70"/>
      <c r="J70" s="70"/>
      <c r="K70" s="70"/>
      <c r="L70" s="70"/>
    </row>
    <row r="71" spans="1:12" s="173" customFormat="1" ht="15">
      <c r="A71" s="169"/>
      <c r="B71" s="177" t="s">
        <v>11</v>
      </c>
      <c r="C71" s="199">
        <v>29</v>
      </c>
      <c r="D71" s="198">
        <v>4396084</v>
      </c>
      <c r="I71" s="70"/>
      <c r="J71" s="70"/>
      <c r="K71" s="70"/>
      <c r="L71" s="70"/>
    </row>
    <row r="72" spans="1:12" s="173" customFormat="1" ht="15">
      <c r="A72" s="169"/>
      <c r="B72" s="177" t="s">
        <v>88</v>
      </c>
      <c r="C72" s="199">
        <v>1</v>
      </c>
      <c r="D72" s="198">
        <v>73566</v>
      </c>
      <c r="I72" s="70"/>
      <c r="J72" s="70"/>
      <c r="K72" s="70"/>
      <c r="L72" s="70"/>
    </row>
    <row r="73" spans="1:12" s="173" customFormat="1" ht="15">
      <c r="A73" s="169"/>
      <c r="B73" s="177" t="s">
        <v>89</v>
      </c>
      <c r="C73" s="199">
        <v>3</v>
      </c>
      <c r="D73" s="198">
        <v>516016</v>
      </c>
      <c r="I73" s="70"/>
      <c r="J73" s="70"/>
      <c r="K73" s="70"/>
      <c r="L73" s="70"/>
    </row>
    <row r="74" spans="1:12" s="173" customFormat="1" ht="15">
      <c r="A74" s="169"/>
      <c r="B74" s="177" t="s">
        <v>90</v>
      </c>
      <c r="C74" s="199">
        <v>2</v>
      </c>
      <c r="D74" s="198">
        <v>73963</v>
      </c>
      <c r="I74" s="70"/>
      <c r="J74" s="70"/>
      <c r="K74" s="70"/>
      <c r="L74" s="70"/>
    </row>
    <row r="75" spans="1:12" s="173" customFormat="1" ht="15">
      <c r="A75" s="169"/>
      <c r="B75" s="177" t="s">
        <v>12</v>
      </c>
      <c r="C75" s="199">
        <v>24</v>
      </c>
      <c r="D75" s="198">
        <v>6048092</v>
      </c>
      <c r="I75" s="70"/>
      <c r="J75" s="70"/>
      <c r="K75" s="70"/>
      <c r="L75" s="70"/>
    </row>
    <row r="76" spans="1:12" s="173" customFormat="1" ht="15">
      <c r="A76" s="169"/>
      <c r="B76" s="177" t="s">
        <v>91</v>
      </c>
      <c r="C76" s="199">
        <v>3</v>
      </c>
      <c r="D76" s="198">
        <v>245288</v>
      </c>
      <c r="I76" s="70"/>
      <c r="J76" s="70"/>
      <c r="K76" s="70"/>
      <c r="L76" s="70"/>
    </row>
    <row r="77" spans="1:12" s="173" customFormat="1" ht="15">
      <c r="A77" s="169"/>
      <c r="B77" s="177" t="s">
        <v>122</v>
      </c>
      <c r="C77" s="199">
        <v>3</v>
      </c>
      <c r="D77" s="198">
        <v>38651</v>
      </c>
      <c r="I77" s="70"/>
      <c r="J77" s="70"/>
      <c r="K77" s="70"/>
      <c r="L77" s="70"/>
    </row>
    <row r="78" spans="1:12" s="173" customFormat="1" ht="15">
      <c r="A78" s="169"/>
      <c r="B78" s="177" t="s">
        <v>148</v>
      </c>
      <c r="C78" s="199">
        <v>1</v>
      </c>
      <c r="D78" s="198">
        <v>7900</v>
      </c>
      <c r="I78" s="70"/>
      <c r="J78" s="70"/>
      <c r="K78" s="70"/>
      <c r="L78" s="70"/>
    </row>
    <row r="79" spans="1:12" s="173" customFormat="1" ht="15">
      <c r="A79" s="169"/>
      <c r="B79" s="177" t="s">
        <v>92</v>
      </c>
      <c r="C79" s="199">
        <v>4</v>
      </c>
      <c r="D79" s="198">
        <v>569008</v>
      </c>
      <c r="I79" s="70"/>
      <c r="J79" s="70"/>
      <c r="K79" s="70"/>
      <c r="L79" s="70"/>
    </row>
    <row r="80" spans="1:12" ht="15">
      <c r="A80" s="169"/>
      <c r="B80" s="177" t="s">
        <v>93</v>
      </c>
      <c r="C80" s="199">
        <v>1</v>
      </c>
      <c r="D80" s="198">
        <v>2012</v>
      </c>
    </row>
    <row r="81" spans="1:8" ht="15">
      <c r="A81" s="169"/>
      <c r="B81" s="177" t="s">
        <v>13</v>
      </c>
      <c r="C81" s="199">
        <v>6</v>
      </c>
      <c r="D81" s="198">
        <v>3451779</v>
      </c>
    </row>
    <row r="82" spans="1:8" ht="15">
      <c r="A82" s="169"/>
      <c r="B82" s="177" t="s">
        <v>14</v>
      </c>
      <c r="C82" s="199">
        <v>17</v>
      </c>
      <c r="D82" s="198">
        <v>5943261</v>
      </c>
    </row>
    <row r="83" spans="1:8" ht="15">
      <c r="A83" s="169"/>
      <c r="B83" s="177" t="s">
        <v>19</v>
      </c>
      <c r="C83" s="199">
        <v>1</v>
      </c>
      <c r="D83" s="198">
        <v>2034</v>
      </c>
    </row>
    <row r="84" spans="1:8" ht="15">
      <c r="A84" s="169"/>
      <c r="B84" s="177" t="s">
        <v>116</v>
      </c>
      <c r="C84" s="199">
        <v>6</v>
      </c>
      <c r="D84" s="198">
        <v>307797</v>
      </c>
    </row>
    <row r="85" spans="1:8" ht="15">
      <c r="A85" s="169"/>
      <c r="B85" s="177" t="s">
        <v>94</v>
      </c>
      <c r="C85" s="199">
        <v>4</v>
      </c>
      <c r="D85" s="198">
        <v>50145</v>
      </c>
    </row>
    <row r="86" spans="1:8" ht="15">
      <c r="A86" s="169"/>
      <c r="B86" s="177" t="s">
        <v>98</v>
      </c>
      <c r="C86" s="199">
        <v>1</v>
      </c>
      <c r="D86" s="198">
        <v>21584</v>
      </c>
    </row>
    <row r="87" spans="1:8" ht="15">
      <c r="A87" s="169"/>
      <c r="B87" s="177" t="s">
        <v>95</v>
      </c>
      <c r="C87" s="199">
        <v>2</v>
      </c>
      <c r="D87" s="198">
        <v>299878</v>
      </c>
    </row>
    <row r="88" spans="1:8" ht="15">
      <c r="A88" s="169"/>
      <c r="B88" s="177" t="s">
        <v>39</v>
      </c>
      <c r="C88" s="199">
        <v>21</v>
      </c>
      <c r="D88" s="198">
        <v>2931553</v>
      </c>
    </row>
    <row r="89" spans="1:8" s="168" customFormat="1" ht="15.95" customHeight="1">
      <c r="A89" s="201" t="s">
        <v>41</v>
      </c>
      <c r="B89" s="202" t="s">
        <v>0</v>
      </c>
      <c r="C89" s="201">
        <f>SUM(C43:C88)</f>
        <v>298</v>
      </c>
      <c r="D89" s="203">
        <f>SUM(D43:D88)</f>
        <v>68663482</v>
      </c>
      <c r="E89" s="175"/>
      <c r="F89" s="175"/>
      <c r="G89" s="175"/>
      <c r="H89" s="175"/>
    </row>
    <row r="90" spans="1:8" ht="26.25">
      <c r="A90" s="204" t="s">
        <v>73</v>
      </c>
      <c r="B90" s="177" t="s">
        <v>149</v>
      </c>
      <c r="C90" s="199">
        <v>1</v>
      </c>
      <c r="D90" s="198">
        <v>102069</v>
      </c>
    </row>
    <row r="91" spans="1:8" ht="15">
      <c r="A91" s="169"/>
      <c r="B91" s="177" t="s">
        <v>140</v>
      </c>
      <c r="C91" s="199">
        <v>1</v>
      </c>
      <c r="D91" s="198">
        <v>112307</v>
      </c>
    </row>
    <row r="92" spans="1:8" ht="15">
      <c r="A92" s="169"/>
      <c r="B92" s="177" t="s">
        <v>141</v>
      </c>
      <c r="C92" s="199">
        <v>0</v>
      </c>
      <c r="D92" s="198">
        <v>0</v>
      </c>
    </row>
    <row r="93" spans="1:8" ht="15">
      <c r="A93" s="169"/>
      <c r="B93" s="177" t="s">
        <v>45</v>
      </c>
      <c r="C93" s="199">
        <v>0</v>
      </c>
      <c r="D93" s="198">
        <v>0</v>
      </c>
    </row>
    <row r="94" spans="1:8" ht="15">
      <c r="A94" s="169"/>
      <c r="B94" s="177" t="s">
        <v>65</v>
      </c>
      <c r="C94" s="199">
        <v>0</v>
      </c>
      <c r="D94" s="198">
        <v>0</v>
      </c>
    </row>
    <row r="95" spans="1:8" s="168" customFormat="1" ht="15.95" customHeight="1">
      <c r="A95" s="201"/>
      <c r="B95" s="202" t="s">
        <v>0</v>
      </c>
      <c r="C95" s="201">
        <f>SUM(C90:C94)</f>
        <v>2</v>
      </c>
      <c r="D95" s="203">
        <f>SUM(D90:D94)</f>
        <v>214376</v>
      </c>
      <c r="E95" s="175"/>
      <c r="F95" s="175"/>
      <c r="G95" s="175"/>
      <c r="H95" s="175"/>
    </row>
    <row r="96" spans="1:8" ht="15">
      <c r="A96" s="200" t="s">
        <v>74</v>
      </c>
      <c r="B96" s="177" t="s">
        <v>123</v>
      </c>
      <c r="C96" s="199">
        <v>1</v>
      </c>
      <c r="D96" s="198">
        <v>27480</v>
      </c>
    </row>
    <row r="97" spans="1:8" ht="15">
      <c r="A97" s="169"/>
      <c r="B97" s="177" t="s">
        <v>60</v>
      </c>
      <c r="C97" s="199">
        <v>41</v>
      </c>
      <c r="D97" s="198">
        <v>3763390</v>
      </c>
    </row>
    <row r="98" spans="1:8" ht="15">
      <c r="A98" s="169"/>
      <c r="B98" s="177" t="s">
        <v>142</v>
      </c>
      <c r="C98" s="199">
        <v>2</v>
      </c>
      <c r="D98" s="198">
        <v>200614</v>
      </c>
    </row>
    <row r="99" spans="1:8" ht="15">
      <c r="A99" s="169"/>
      <c r="B99" s="177" t="s">
        <v>124</v>
      </c>
      <c r="C99" s="199">
        <v>4</v>
      </c>
      <c r="D99" s="198">
        <v>8378123</v>
      </c>
    </row>
    <row r="100" spans="1:8" ht="15">
      <c r="A100" s="169"/>
      <c r="B100" s="177" t="s">
        <v>102</v>
      </c>
      <c r="C100" s="199">
        <v>6</v>
      </c>
      <c r="D100" s="198">
        <v>148633</v>
      </c>
    </row>
    <row r="101" spans="1:8" ht="15">
      <c r="A101" s="169"/>
      <c r="B101" s="177" t="s">
        <v>99</v>
      </c>
      <c r="C101" s="199">
        <v>6</v>
      </c>
      <c r="D101" s="198">
        <v>106000</v>
      </c>
    </row>
    <row r="102" spans="1:8" s="168" customFormat="1" ht="15.95" customHeight="1">
      <c r="A102" s="201"/>
      <c r="B102" s="202" t="s">
        <v>0</v>
      </c>
      <c r="C102" s="201">
        <f>SUM(C96:C101)</f>
        <v>60</v>
      </c>
      <c r="D102" s="203">
        <f>SUM(D96:D101)</f>
        <v>12624240</v>
      </c>
      <c r="E102" s="175"/>
      <c r="F102" s="175"/>
      <c r="G102" s="175"/>
      <c r="H102" s="175"/>
    </row>
    <row r="103" spans="1:8" ht="15">
      <c r="A103" s="200" t="s">
        <v>96</v>
      </c>
      <c r="B103" s="177" t="s">
        <v>125</v>
      </c>
      <c r="C103" s="199">
        <v>1</v>
      </c>
      <c r="D103" s="198">
        <v>10000</v>
      </c>
    </row>
    <row r="104" spans="1:8" ht="15">
      <c r="A104" s="169"/>
      <c r="B104" s="177" t="s">
        <v>61</v>
      </c>
      <c r="C104" s="199">
        <v>0</v>
      </c>
      <c r="D104" s="198">
        <v>0</v>
      </c>
    </row>
    <row r="105" spans="1:8" s="168" customFormat="1" ht="15.95" customHeight="1">
      <c r="A105" s="201"/>
      <c r="B105" s="202" t="s">
        <v>0</v>
      </c>
      <c r="C105" s="201">
        <f>SUM(C103:C104)</f>
        <v>1</v>
      </c>
      <c r="D105" s="203">
        <f>SUM(D103:D104)</f>
        <v>10000</v>
      </c>
      <c r="E105" s="175"/>
      <c r="F105" s="175"/>
      <c r="G105" s="175"/>
      <c r="H105" s="175"/>
    </row>
    <row r="106" spans="1:8" ht="26.25">
      <c r="A106" s="200" t="s">
        <v>75</v>
      </c>
      <c r="B106" s="177" t="s">
        <v>70</v>
      </c>
      <c r="C106" s="199">
        <v>5</v>
      </c>
      <c r="D106" s="198">
        <v>701673</v>
      </c>
    </row>
    <row r="107" spans="1:8" ht="15">
      <c r="A107" s="169"/>
      <c r="B107" s="177" t="s">
        <v>71</v>
      </c>
      <c r="C107" s="199">
        <v>49</v>
      </c>
      <c r="D107" s="198">
        <v>5217454</v>
      </c>
    </row>
    <row r="108" spans="1:8" s="168" customFormat="1" ht="15.95" customHeight="1">
      <c r="A108" s="201"/>
      <c r="B108" s="202" t="s">
        <v>0</v>
      </c>
      <c r="C108" s="201">
        <f>SUM(C106:C107)</f>
        <v>54</v>
      </c>
      <c r="D108" s="203">
        <f>SUM(D106:D107)</f>
        <v>5919127</v>
      </c>
      <c r="E108" s="175"/>
      <c r="F108" s="175"/>
      <c r="G108" s="175"/>
      <c r="H108" s="175"/>
    </row>
    <row r="109" spans="1:8" ht="26.25">
      <c r="A109" s="200" t="s">
        <v>76</v>
      </c>
      <c r="B109" s="177" t="s">
        <v>36</v>
      </c>
      <c r="C109" s="199">
        <v>0</v>
      </c>
      <c r="D109" s="198">
        <v>0</v>
      </c>
    </row>
    <row r="110" spans="1:8" s="168" customFormat="1" ht="15.95" customHeight="1">
      <c r="A110" s="201"/>
      <c r="B110" s="202" t="s">
        <v>0</v>
      </c>
      <c r="C110" s="201">
        <f>SUM(C109)</f>
        <v>0</v>
      </c>
      <c r="D110" s="203">
        <f>SUM(D109)</f>
        <v>0</v>
      </c>
      <c r="E110" s="175"/>
      <c r="F110" s="175"/>
      <c r="G110" s="175"/>
      <c r="H110" s="175"/>
    </row>
    <row r="111" spans="1:8" ht="15">
      <c r="A111" s="200" t="s">
        <v>103</v>
      </c>
      <c r="B111" s="177" t="s">
        <v>150</v>
      </c>
      <c r="C111" s="199">
        <v>2</v>
      </c>
      <c r="D111" s="198">
        <v>552627</v>
      </c>
    </row>
    <row r="112" spans="1:8" ht="15">
      <c r="A112" s="169"/>
      <c r="B112" s="177" t="s">
        <v>151</v>
      </c>
      <c r="C112" s="199">
        <v>0</v>
      </c>
      <c r="D112" s="198">
        <v>0</v>
      </c>
    </row>
    <row r="113" spans="1:12" ht="15">
      <c r="A113" s="169"/>
      <c r="B113" s="177" t="s">
        <v>152</v>
      </c>
      <c r="C113" s="199">
        <v>0</v>
      </c>
      <c r="D113" s="198">
        <v>0</v>
      </c>
    </row>
    <row r="114" spans="1:12" ht="15">
      <c r="A114" s="169"/>
      <c r="B114" s="177" t="s">
        <v>153</v>
      </c>
      <c r="C114" s="199">
        <v>2</v>
      </c>
      <c r="D114" s="198">
        <v>105500</v>
      </c>
    </row>
    <row r="115" spans="1:12" ht="15">
      <c r="A115" s="169"/>
      <c r="B115" s="177" t="s">
        <v>154</v>
      </c>
      <c r="C115" s="199">
        <v>2</v>
      </c>
      <c r="D115" s="198">
        <v>9000000</v>
      </c>
    </row>
    <row r="116" spans="1:12" ht="15">
      <c r="A116" s="169"/>
      <c r="B116" s="177" t="s">
        <v>155</v>
      </c>
      <c r="C116" s="199">
        <v>0</v>
      </c>
      <c r="D116" s="198">
        <v>0</v>
      </c>
    </row>
    <row r="117" spans="1:12" ht="15">
      <c r="A117" s="169"/>
      <c r="B117" s="177" t="s">
        <v>40</v>
      </c>
      <c r="C117" s="199">
        <v>1</v>
      </c>
      <c r="D117" s="198">
        <v>87348</v>
      </c>
    </row>
    <row r="118" spans="1:12" ht="15">
      <c r="A118" s="169"/>
      <c r="B118" s="177" t="s">
        <v>156</v>
      </c>
      <c r="C118" s="199">
        <v>3</v>
      </c>
      <c r="D118" s="198">
        <v>345340</v>
      </c>
    </row>
    <row r="119" spans="1:12" ht="15">
      <c r="A119" s="169"/>
      <c r="B119" s="177" t="s">
        <v>157</v>
      </c>
      <c r="C119" s="199">
        <v>2</v>
      </c>
      <c r="D119" s="198">
        <v>8294</v>
      </c>
    </row>
    <row r="120" spans="1:12" ht="15">
      <c r="A120" s="169"/>
      <c r="B120" s="177" t="s">
        <v>158</v>
      </c>
      <c r="C120" s="199">
        <v>1</v>
      </c>
      <c r="D120" s="198">
        <v>204501</v>
      </c>
    </row>
    <row r="121" spans="1:12" ht="15">
      <c r="A121" s="169"/>
      <c r="B121" s="177" t="s">
        <v>159</v>
      </c>
      <c r="C121" s="199">
        <v>12</v>
      </c>
      <c r="D121" s="198">
        <v>3633106</v>
      </c>
    </row>
    <row r="122" spans="1:12" ht="15">
      <c r="A122" s="169"/>
      <c r="B122" s="177" t="s">
        <v>160</v>
      </c>
      <c r="C122" s="199">
        <v>3</v>
      </c>
      <c r="D122" s="198">
        <v>3233178</v>
      </c>
    </row>
    <row r="123" spans="1:12" ht="15">
      <c r="A123" s="169"/>
      <c r="B123" s="177" t="s">
        <v>161</v>
      </c>
      <c r="C123" s="199">
        <v>4</v>
      </c>
      <c r="D123" s="198">
        <v>627289</v>
      </c>
    </row>
    <row r="124" spans="1:12" ht="15">
      <c r="A124" s="169"/>
      <c r="B124" s="177" t="s">
        <v>162</v>
      </c>
      <c r="C124" s="199">
        <v>0</v>
      </c>
      <c r="D124" s="198">
        <v>0</v>
      </c>
    </row>
    <row r="125" spans="1:12" s="168" customFormat="1" ht="15.95" customHeight="1">
      <c r="A125" s="201"/>
      <c r="B125" s="202" t="s">
        <v>0</v>
      </c>
      <c r="C125" s="201">
        <f>SUM(C111:C124)</f>
        <v>32</v>
      </c>
      <c r="D125" s="203">
        <f>SUM(D111:D124)</f>
        <v>17797183</v>
      </c>
      <c r="E125" s="175"/>
      <c r="F125" s="175"/>
      <c r="G125" s="175"/>
      <c r="H125" s="175"/>
    </row>
    <row r="126" spans="1:12" s="167" customFormat="1" ht="30" customHeight="1">
      <c r="A126" s="206" t="s">
        <v>126</v>
      </c>
      <c r="B126" s="207"/>
      <c r="C126" s="210">
        <f t="shared" ref="C126:D126" si="0">C14+C31+C37+C42+C89+C95+C102+C105+C108+C110+C125</f>
        <v>674</v>
      </c>
      <c r="D126" s="209">
        <f t="shared" si="0"/>
        <v>129439813</v>
      </c>
      <c r="E126" s="173"/>
      <c r="F126" s="173"/>
      <c r="G126" s="173"/>
      <c r="H126" s="173"/>
      <c r="I126" s="70"/>
    </row>
    <row r="127" spans="1:12">
      <c r="A127" s="66"/>
      <c r="B127" s="69"/>
      <c r="C127" s="140"/>
      <c r="D127" s="127"/>
    </row>
    <row r="128" spans="1:12" s="173" customFormat="1">
      <c r="A128" s="66"/>
      <c r="B128" s="69"/>
      <c r="C128" s="140"/>
      <c r="D128" s="127"/>
      <c r="I128" s="70"/>
      <c r="J128" s="70"/>
      <c r="K128" s="70"/>
      <c r="L128" s="70"/>
    </row>
    <row r="129" spans="1:12" s="173" customFormat="1">
      <c r="A129" s="66"/>
      <c r="B129" s="69"/>
      <c r="C129" s="140"/>
      <c r="D129" s="127"/>
      <c r="I129" s="70"/>
      <c r="J129" s="70"/>
      <c r="K129" s="70"/>
      <c r="L129" s="70"/>
    </row>
    <row r="130" spans="1:12" s="173" customFormat="1">
      <c r="A130" s="66"/>
      <c r="B130" s="69"/>
      <c r="C130" s="140"/>
      <c r="D130" s="127"/>
      <c r="I130" s="70"/>
      <c r="J130" s="70"/>
      <c r="K130" s="70"/>
      <c r="L130" s="70"/>
    </row>
    <row r="131" spans="1:12" s="173" customFormat="1">
      <c r="A131" s="66"/>
      <c r="B131" s="69"/>
      <c r="C131" s="140"/>
      <c r="D131" s="127"/>
      <c r="I131" s="70"/>
      <c r="J131" s="70"/>
      <c r="K131" s="70"/>
      <c r="L131" s="70"/>
    </row>
    <row r="132" spans="1:12" s="173" customFormat="1">
      <c r="A132" s="66"/>
      <c r="B132" s="69"/>
      <c r="C132" s="140"/>
      <c r="D132" s="127"/>
      <c r="I132" s="70"/>
      <c r="J132" s="70"/>
      <c r="K132" s="70"/>
      <c r="L132" s="70"/>
    </row>
    <row r="133" spans="1:12" s="173" customFormat="1">
      <c r="A133" s="66"/>
      <c r="B133" s="69"/>
      <c r="C133" s="140"/>
      <c r="D133" s="127"/>
      <c r="I133" s="70"/>
      <c r="J133" s="70"/>
      <c r="K133" s="70"/>
      <c r="L133" s="70"/>
    </row>
    <row r="134" spans="1:12" s="173" customFormat="1">
      <c r="A134" s="66"/>
      <c r="B134" s="69"/>
      <c r="C134" s="140"/>
      <c r="D134" s="127"/>
      <c r="I134" s="70"/>
      <c r="J134" s="70"/>
      <c r="K134" s="70"/>
      <c r="L134" s="70"/>
    </row>
    <row r="135" spans="1:12" s="173" customFormat="1">
      <c r="A135" s="66"/>
      <c r="B135" s="69"/>
      <c r="C135" s="140"/>
      <c r="D135" s="127"/>
      <c r="I135" s="70"/>
      <c r="J135" s="70"/>
      <c r="K135" s="70"/>
      <c r="L135" s="70"/>
    </row>
    <row r="136" spans="1:12" s="173" customFormat="1">
      <c r="A136" s="66"/>
      <c r="B136" s="69"/>
      <c r="C136" s="140"/>
      <c r="D136" s="127"/>
      <c r="I136" s="70"/>
      <c r="J136" s="70"/>
      <c r="K136" s="70"/>
      <c r="L136" s="70"/>
    </row>
    <row r="137" spans="1:12" s="173" customFormat="1">
      <c r="A137" s="66"/>
      <c r="B137" s="69"/>
      <c r="C137" s="140"/>
      <c r="D137" s="127"/>
      <c r="I137" s="70"/>
      <c r="J137" s="70"/>
      <c r="K137" s="70"/>
      <c r="L137" s="70"/>
    </row>
    <row r="138" spans="1:12" s="173" customFormat="1">
      <c r="A138" s="66"/>
      <c r="B138" s="69"/>
      <c r="C138" s="140"/>
      <c r="D138" s="127"/>
      <c r="I138" s="70"/>
      <c r="J138" s="70"/>
      <c r="K138" s="70"/>
      <c r="L138" s="70"/>
    </row>
    <row r="139" spans="1:12" s="173" customFormat="1">
      <c r="A139" s="66"/>
      <c r="B139" s="69"/>
      <c r="C139" s="140"/>
      <c r="D139" s="127"/>
      <c r="I139" s="70"/>
      <c r="J139" s="70"/>
      <c r="K139" s="70"/>
      <c r="L139" s="70"/>
    </row>
    <row r="140" spans="1:12" s="173" customFormat="1">
      <c r="A140" s="66"/>
      <c r="B140" s="69"/>
      <c r="C140" s="140"/>
      <c r="D140" s="127"/>
      <c r="I140" s="70"/>
      <c r="J140" s="70"/>
      <c r="K140" s="70"/>
      <c r="L140" s="70"/>
    </row>
    <row r="141" spans="1:12" s="173" customFormat="1">
      <c r="A141" s="66"/>
      <c r="B141" s="69"/>
      <c r="C141" s="140"/>
      <c r="D141" s="127"/>
      <c r="I141" s="70"/>
      <c r="J141" s="70"/>
      <c r="K141" s="70"/>
      <c r="L141" s="70"/>
    </row>
    <row r="142" spans="1:12" s="173" customFormat="1">
      <c r="A142" s="66"/>
      <c r="B142" s="69"/>
      <c r="C142" s="140"/>
      <c r="D142" s="127"/>
      <c r="I142" s="70"/>
      <c r="J142" s="70"/>
      <c r="K142" s="70"/>
      <c r="L142" s="70"/>
    </row>
    <row r="143" spans="1:12" s="173" customFormat="1">
      <c r="A143" s="66"/>
      <c r="B143" s="69"/>
      <c r="C143" s="140"/>
      <c r="D143" s="127"/>
      <c r="I143" s="70"/>
      <c r="J143" s="70"/>
      <c r="K143" s="70"/>
      <c r="L143" s="70"/>
    </row>
    <row r="144" spans="1:12" s="173" customFormat="1">
      <c r="A144" s="66"/>
      <c r="B144" s="69"/>
      <c r="C144" s="140"/>
      <c r="D144" s="127"/>
      <c r="I144" s="70"/>
      <c r="J144" s="70"/>
      <c r="K144" s="70"/>
      <c r="L144" s="70"/>
    </row>
    <row r="145" spans="1:12" s="173" customFormat="1">
      <c r="A145" s="66"/>
      <c r="B145" s="69"/>
      <c r="C145" s="140"/>
      <c r="D145" s="127"/>
      <c r="I145" s="70"/>
      <c r="J145" s="70"/>
      <c r="K145" s="70"/>
      <c r="L145" s="70"/>
    </row>
    <row r="146" spans="1:12" s="173" customFormat="1">
      <c r="A146" s="66"/>
      <c r="B146" s="69"/>
      <c r="C146" s="140"/>
      <c r="D146" s="127"/>
      <c r="I146" s="70"/>
      <c r="J146" s="70"/>
      <c r="K146" s="70"/>
      <c r="L146" s="70"/>
    </row>
    <row r="147" spans="1:12" s="173" customFormat="1">
      <c r="A147" s="66"/>
      <c r="B147" s="69"/>
      <c r="C147" s="140"/>
      <c r="D147" s="127"/>
      <c r="I147" s="70"/>
      <c r="J147" s="70"/>
      <c r="K147" s="70"/>
      <c r="L147" s="70"/>
    </row>
    <row r="148" spans="1:12" s="173" customFormat="1">
      <c r="A148" s="66"/>
      <c r="B148" s="69"/>
      <c r="C148" s="140"/>
      <c r="D148" s="127"/>
      <c r="I148" s="70"/>
      <c r="J148" s="70"/>
      <c r="K148" s="70"/>
      <c r="L148" s="70"/>
    </row>
    <row r="149" spans="1:12" s="173" customFormat="1">
      <c r="A149" s="66"/>
      <c r="B149" s="69"/>
      <c r="C149" s="140"/>
      <c r="D149" s="127"/>
      <c r="I149" s="70"/>
      <c r="J149" s="70"/>
      <c r="K149" s="70"/>
      <c r="L149" s="70"/>
    </row>
    <row r="150" spans="1:12" s="173" customFormat="1">
      <c r="A150" s="66"/>
      <c r="B150" s="69"/>
      <c r="C150" s="140"/>
      <c r="D150" s="127"/>
      <c r="I150" s="70"/>
      <c r="J150" s="70"/>
      <c r="K150" s="70"/>
      <c r="L150" s="70"/>
    </row>
    <row r="151" spans="1:12" s="173" customFormat="1">
      <c r="A151" s="66"/>
      <c r="B151" s="69"/>
      <c r="C151" s="140"/>
      <c r="D151" s="127"/>
      <c r="I151" s="70"/>
      <c r="J151" s="70"/>
      <c r="K151" s="70"/>
      <c r="L151" s="70"/>
    </row>
    <row r="152" spans="1:12" s="173" customFormat="1">
      <c r="A152" s="66"/>
      <c r="B152" s="69"/>
      <c r="C152" s="140"/>
      <c r="D152" s="127"/>
      <c r="I152" s="70"/>
      <c r="J152" s="70"/>
      <c r="K152" s="70"/>
      <c r="L152" s="70"/>
    </row>
    <row r="153" spans="1:12" s="173" customFormat="1">
      <c r="A153" s="66"/>
      <c r="B153" s="69"/>
      <c r="C153" s="140"/>
      <c r="D153" s="127"/>
      <c r="I153" s="70"/>
      <c r="J153" s="70"/>
      <c r="K153" s="70"/>
      <c r="L153" s="70"/>
    </row>
    <row r="154" spans="1:12" s="173" customFormat="1">
      <c r="A154" s="66"/>
      <c r="B154" s="69"/>
      <c r="C154" s="140"/>
      <c r="D154" s="127"/>
      <c r="I154" s="70"/>
      <c r="J154" s="70"/>
      <c r="K154" s="70"/>
      <c r="L154" s="70"/>
    </row>
    <row r="155" spans="1:12" s="173" customFormat="1">
      <c r="A155" s="66"/>
      <c r="B155" s="69"/>
      <c r="C155" s="140"/>
      <c r="D155" s="127"/>
      <c r="I155" s="70"/>
      <c r="J155" s="70"/>
      <c r="K155" s="70"/>
      <c r="L155" s="70"/>
    </row>
    <row r="156" spans="1:12" s="173" customFormat="1">
      <c r="A156" s="66"/>
      <c r="B156" s="69"/>
      <c r="C156" s="140"/>
      <c r="D156" s="127"/>
      <c r="I156" s="70"/>
      <c r="J156" s="70"/>
      <c r="K156" s="70"/>
      <c r="L156" s="70"/>
    </row>
    <row r="157" spans="1:12" s="173" customFormat="1">
      <c r="A157" s="66"/>
      <c r="B157" s="69"/>
      <c r="C157" s="140"/>
      <c r="D157" s="127"/>
      <c r="I157" s="70"/>
      <c r="J157" s="70"/>
      <c r="K157" s="70"/>
      <c r="L157" s="70"/>
    </row>
    <row r="158" spans="1:12" s="173" customFormat="1">
      <c r="A158" s="66"/>
      <c r="B158" s="69"/>
      <c r="C158" s="140"/>
      <c r="D158" s="127"/>
      <c r="I158" s="70"/>
      <c r="J158" s="70"/>
      <c r="K158" s="70"/>
      <c r="L158" s="70"/>
    </row>
    <row r="159" spans="1:12" s="173" customFormat="1">
      <c r="A159" s="66"/>
      <c r="B159" s="69"/>
      <c r="C159" s="140"/>
      <c r="D159" s="127"/>
      <c r="I159" s="70"/>
      <c r="J159" s="70"/>
      <c r="K159" s="70"/>
      <c r="L159" s="70"/>
    </row>
    <row r="160" spans="1:12" s="173" customFormat="1">
      <c r="A160" s="66"/>
      <c r="B160" s="69"/>
      <c r="C160" s="140"/>
      <c r="D160" s="127"/>
      <c r="I160" s="70"/>
      <c r="J160" s="70"/>
      <c r="K160" s="70"/>
      <c r="L160" s="70"/>
    </row>
    <row r="161" spans="1:12" s="173" customFormat="1">
      <c r="A161" s="66"/>
      <c r="B161" s="69"/>
      <c r="C161" s="140"/>
      <c r="D161" s="127"/>
      <c r="I161" s="70"/>
      <c r="J161" s="70"/>
      <c r="K161" s="70"/>
      <c r="L161" s="70"/>
    </row>
    <row r="162" spans="1:12" s="173" customFormat="1">
      <c r="A162" s="66"/>
      <c r="B162" s="69"/>
      <c r="C162" s="140"/>
      <c r="D162" s="127"/>
      <c r="I162" s="70"/>
      <c r="J162" s="70"/>
      <c r="K162" s="70"/>
      <c r="L162" s="70"/>
    </row>
    <row r="163" spans="1:12" s="173" customFormat="1">
      <c r="A163" s="66"/>
      <c r="B163" s="69"/>
      <c r="C163" s="140"/>
      <c r="D163" s="127"/>
      <c r="I163" s="70"/>
      <c r="J163" s="70"/>
      <c r="K163" s="70"/>
      <c r="L163" s="70"/>
    </row>
    <row r="164" spans="1:12" s="173" customFormat="1">
      <c r="A164" s="66"/>
      <c r="B164" s="69"/>
      <c r="C164" s="140"/>
      <c r="D164" s="127"/>
      <c r="I164" s="70"/>
      <c r="J164" s="70"/>
      <c r="K164" s="70"/>
      <c r="L164" s="70"/>
    </row>
    <row r="165" spans="1:12" s="173" customFormat="1">
      <c r="A165" s="66"/>
      <c r="B165" s="69"/>
      <c r="C165" s="140"/>
      <c r="D165" s="127"/>
      <c r="I165" s="70"/>
      <c r="J165" s="70"/>
      <c r="K165" s="70"/>
      <c r="L165" s="70"/>
    </row>
    <row r="166" spans="1:12" s="173" customFormat="1">
      <c r="A166" s="66"/>
      <c r="B166" s="69"/>
      <c r="C166" s="140"/>
      <c r="D166" s="127"/>
      <c r="I166" s="70"/>
      <c r="J166" s="70"/>
      <c r="K166" s="70"/>
      <c r="L166" s="70"/>
    </row>
    <row r="167" spans="1:12" s="173" customFormat="1">
      <c r="A167" s="66"/>
      <c r="B167" s="69"/>
      <c r="C167" s="140"/>
      <c r="D167" s="127"/>
      <c r="I167" s="70"/>
      <c r="J167" s="70"/>
      <c r="K167" s="70"/>
      <c r="L167" s="70"/>
    </row>
    <row r="168" spans="1:12" s="173" customFormat="1">
      <c r="A168" s="66"/>
      <c r="B168" s="69"/>
      <c r="C168" s="140"/>
      <c r="D168" s="127"/>
      <c r="I168" s="70"/>
      <c r="J168" s="70"/>
      <c r="K168" s="70"/>
      <c r="L168" s="70"/>
    </row>
    <row r="169" spans="1:12" s="173" customFormat="1">
      <c r="A169" s="66"/>
      <c r="B169" s="69"/>
      <c r="C169" s="140"/>
      <c r="D169" s="127"/>
      <c r="I169" s="70"/>
      <c r="J169" s="70"/>
      <c r="K169" s="70"/>
      <c r="L169" s="70"/>
    </row>
    <row r="170" spans="1:12" s="173" customFormat="1">
      <c r="A170" s="66"/>
      <c r="B170" s="69"/>
      <c r="C170" s="140"/>
      <c r="D170" s="127"/>
      <c r="I170" s="70"/>
      <c r="J170" s="70"/>
      <c r="K170" s="70"/>
      <c r="L170" s="70"/>
    </row>
    <row r="171" spans="1:12" s="173" customFormat="1">
      <c r="A171" s="66"/>
      <c r="B171" s="69"/>
      <c r="C171" s="140"/>
      <c r="D171" s="127"/>
      <c r="I171" s="70"/>
      <c r="J171" s="70"/>
      <c r="K171" s="70"/>
      <c r="L171" s="70"/>
    </row>
    <row r="172" spans="1:12" s="173" customFormat="1">
      <c r="A172" s="66"/>
      <c r="B172" s="69"/>
      <c r="C172" s="140"/>
      <c r="D172" s="127"/>
      <c r="I172" s="70"/>
      <c r="J172" s="70"/>
      <c r="K172" s="70"/>
      <c r="L172" s="70"/>
    </row>
    <row r="173" spans="1:12" s="173" customFormat="1">
      <c r="A173" s="66"/>
      <c r="B173" s="69"/>
      <c r="C173" s="140"/>
      <c r="D173" s="127"/>
      <c r="I173" s="70"/>
      <c r="J173" s="70"/>
      <c r="K173" s="70"/>
      <c r="L173" s="70"/>
    </row>
    <row r="174" spans="1:12" s="173" customFormat="1">
      <c r="A174" s="66"/>
      <c r="B174" s="69"/>
      <c r="C174" s="140"/>
      <c r="D174" s="127"/>
      <c r="I174" s="70"/>
      <c r="J174" s="70"/>
      <c r="K174" s="70"/>
      <c r="L174" s="70"/>
    </row>
    <row r="175" spans="1:12" s="173" customFormat="1">
      <c r="A175" s="66"/>
      <c r="B175" s="69"/>
      <c r="C175" s="140"/>
      <c r="D175" s="127"/>
      <c r="I175" s="70"/>
      <c r="J175" s="70"/>
      <c r="K175" s="70"/>
      <c r="L175" s="70"/>
    </row>
    <row r="176" spans="1:12" s="173" customFormat="1">
      <c r="A176" s="66"/>
      <c r="B176" s="69"/>
      <c r="C176" s="140"/>
      <c r="D176" s="127"/>
      <c r="I176" s="70"/>
      <c r="J176" s="70"/>
      <c r="K176" s="70"/>
      <c r="L176" s="70"/>
    </row>
    <row r="177" spans="1:12" s="173" customFormat="1">
      <c r="A177" s="66"/>
      <c r="B177" s="69"/>
      <c r="C177" s="140"/>
      <c r="D177" s="127"/>
      <c r="I177" s="70"/>
      <c r="J177" s="70"/>
      <c r="K177" s="70"/>
      <c r="L177" s="70"/>
    </row>
    <row r="178" spans="1:12" s="173" customFormat="1">
      <c r="A178" s="66"/>
      <c r="B178" s="69"/>
      <c r="C178" s="140"/>
      <c r="D178" s="127"/>
      <c r="I178" s="70"/>
      <c r="J178" s="70"/>
      <c r="K178" s="70"/>
      <c r="L178" s="70"/>
    </row>
    <row r="179" spans="1:12" s="173" customFormat="1">
      <c r="A179" s="66"/>
      <c r="B179" s="69"/>
      <c r="C179" s="140"/>
      <c r="D179" s="127"/>
      <c r="I179" s="70"/>
      <c r="J179" s="70"/>
      <c r="K179" s="70"/>
      <c r="L179" s="70"/>
    </row>
    <row r="180" spans="1:12" s="173" customFormat="1">
      <c r="A180" s="66"/>
      <c r="B180" s="69"/>
      <c r="C180" s="140"/>
      <c r="D180" s="127"/>
      <c r="I180" s="70"/>
      <c r="J180" s="70"/>
      <c r="K180" s="70"/>
      <c r="L180" s="70"/>
    </row>
    <row r="181" spans="1:12" s="173" customFormat="1">
      <c r="A181" s="66"/>
      <c r="B181" s="69"/>
      <c r="C181" s="140"/>
      <c r="D181" s="127"/>
      <c r="I181" s="70"/>
      <c r="J181" s="70"/>
      <c r="K181" s="70"/>
      <c r="L181" s="70"/>
    </row>
    <row r="182" spans="1:12" s="173" customFormat="1">
      <c r="A182" s="66"/>
      <c r="B182" s="69"/>
      <c r="C182" s="140"/>
      <c r="D182" s="127"/>
      <c r="I182" s="70"/>
      <c r="J182" s="70"/>
      <c r="K182" s="70"/>
      <c r="L182" s="70"/>
    </row>
    <row r="183" spans="1:12" s="173" customFormat="1">
      <c r="A183" s="66"/>
      <c r="B183" s="69"/>
      <c r="C183" s="140"/>
      <c r="D183" s="127"/>
      <c r="I183" s="70"/>
      <c r="J183" s="70"/>
      <c r="K183" s="70"/>
      <c r="L183" s="70"/>
    </row>
    <row r="184" spans="1:12" s="173" customFormat="1">
      <c r="A184" s="66"/>
      <c r="B184" s="69"/>
      <c r="C184" s="140"/>
      <c r="D184" s="127"/>
      <c r="I184" s="70"/>
      <c r="J184" s="70"/>
      <c r="K184" s="70"/>
      <c r="L184" s="70"/>
    </row>
    <row r="185" spans="1:12" s="173" customFormat="1">
      <c r="A185" s="66"/>
      <c r="B185" s="69"/>
      <c r="C185" s="140"/>
      <c r="D185" s="127"/>
      <c r="I185" s="70"/>
      <c r="J185" s="70"/>
      <c r="K185" s="70"/>
      <c r="L185" s="70"/>
    </row>
    <row r="186" spans="1:12" s="173" customFormat="1">
      <c r="A186" s="66"/>
      <c r="B186" s="69"/>
      <c r="C186" s="140"/>
      <c r="D186" s="127"/>
      <c r="I186" s="70"/>
      <c r="J186" s="70"/>
      <c r="K186" s="70"/>
      <c r="L186" s="70"/>
    </row>
    <row r="187" spans="1:12" s="173" customFormat="1">
      <c r="A187" s="66"/>
      <c r="B187" s="69"/>
      <c r="C187" s="140"/>
      <c r="D187" s="127"/>
      <c r="I187" s="70"/>
      <c r="J187" s="70"/>
      <c r="K187" s="70"/>
      <c r="L187" s="70"/>
    </row>
    <row r="188" spans="1:12" s="173" customFormat="1">
      <c r="A188" s="66"/>
      <c r="B188" s="69"/>
      <c r="C188" s="140"/>
      <c r="D188" s="127"/>
      <c r="I188" s="70"/>
      <c r="J188" s="70"/>
      <c r="K188" s="70"/>
      <c r="L188" s="70"/>
    </row>
    <row r="189" spans="1:12" s="173" customFormat="1">
      <c r="A189" s="66"/>
      <c r="B189" s="69"/>
      <c r="C189" s="140"/>
      <c r="D189" s="127"/>
      <c r="I189" s="70"/>
      <c r="J189" s="70"/>
      <c r="K189" s="70"/>
      <c r="L189" s="70"/>
    </row>
    <row r="190" spans="1:12" s="173" customFormat="1">
      <c r="A190" s="66"/>
      <c r="B190" s="69"/>
      <c r="C190" s="140"/>
      <c r="D190" s="127"/>
      <c r="I190" s="70"/>
      <c r="J190" s="70"/>
      <c r="K190" s="70"/>
      <c r="L190" s="70"/>
    </row>
    <row r="191" spans="1:12" s="173" customFormat="1">
      <c r="A191" s="66"/>
      <c r="B191" s="69"/>
      <c r="C191" s="140"/>
      <c r="D191" s="127"/>
      <c r="I191" s="70"/>
      <c r="J191" s="70"/>
      <c r="K191" s="70"/>
      <c r="L191" s="70"/>
    </row>
    <row r="192" spans="1:12" s="173" customFormat="1">
      <c r="A192" s="66"/>
      <c r="B192" s="69"/>
      <c r="C192" s="140"/>
      <c r="D192" s="127"/>
      <c r="I192" s="70"/>
      <c r="J192" s="70"/>
      <c r="K192" s="70"/>
      <c r="L192" s="70"/>
    </row>
    <row r="193" spans="1:12" s="173" customFormat="1">
      <c r="A193" s="66"/>
      <c r="B193" s="69"/>
      <c r="C193" s="140"/>
      <c r="D193" s="127"/>
      <c r="I193" s="70"/>
      <c r="J193" s="70"/>
      <c r="K193" s="70"/>
      <c r="L193" s="70"/>
    </row>
    <row r="194" spans="1:12" s="173" customFormat="1">
      <c r="A194" s="66"/>
      <c r="B194" s="69"/>
      <c r="C194" s="140"/>
      <c r="D194" s="127"/>
      <c r="I194" s="70"/>
      <c r="J194" s="70"/>
      <c r="K194" s="70"/>
      <c r="L194" s="70"/>
    </row>
    <row r="195" spans="1:12" s="173" customFormat="1">
      <c r="A195" s="66"/>
      <c r="B195" s="69"/>
      <c r="C195" s="140"/>
      <c r="D195" s="127"/>
      <c r="I195" s="70"/>
      <c r="J195" s="70"/>
      <c r="K195" s="70"/>
      <c r="L195" s="70"/>
    </row>
    <row r="196" spans="1:12" s="173" customFormat="1">
      <c r="A196" s="66"/>
      <c r="B196" s="69"/>
      <c r="C196" s="140"/>
      <c r="D196" s="127"/>
      <c r="I196" s="70"/>
      <c r="J196" s="70"/>
      <c r="K196" s="70"/>
      <c r="L196" s="70"/>
    </row>
    <row r="197" spans="1:12" s="173" customFormat="1">
      <c r="A197" s="66"/>
      <c r="B197" s="69"/>
      <c r="C197" s="140"/>
      <c r="D197" s="127"/>
      <c r="I197" s="70"/>
      <c r="J197" s="70"/>
      <c r="K197" s="70"/>
      <c r="L197" s="70"/>
    </row>
    <row r="198" spans="1:12" s="173" customFormat="1">
      <c r="A198" s="66"/>
      <c r="B198" s="69"/>
      <c r="C198" s="140"/>
      <c r="D198" s="127"/>
      <c r="I198" s="70"/>
      <c r="J198" s="70"/>
      <c r="K198" s="70"/>
      <c r="L198" s="70"/>
    </row>
    <row r="199" spans="1:12" s="173" customFormat="1">
      <c r="A199" s="66"/>
      <c r="B199" s="69"/>
      <c r="C199" s="140"/>
      <c r="D199" s="127"/>
      <c r="I199" s="70"/>
      <c r="J199" s="70"/>
      <c r="K199" s="70"/>
      <c r="L199" s="70"/>
    </row>
    <row r="200" spans="1:12" s="173" customFormat="1">
      <c r="A200" s="66"/>
      <c r="B200" s="69"/>
      <c r="C200" s="140"/>
      <c r="D200" s="127"/>
      <c r="I200" s="70"/>
      <c r="J200" s="70"/>
      <c r="K200" s="70"/>
      <c r="L200" s="70"/>
    </row>
    <row r="201" spans="1:12" s="173" customFormat="1">
      <c r="A201" s="66"/>
      <c r="B201" s="69"/>
      <c r="C201" s="140"/>
      <c r="D201" s="127"/>
      <c r="I201" s="70"/>
      <c r="J201" s="70"/>
      <c r="K201" s="70"/>
      <c r="L201" s="70"/>
    </row>
    <row r="202" spans="1:12" s="173" customFormat="1">
      <c r="A202" s="66"/>
      <c r="B202" s="69"/>
      <c r="C202" s="140"/>
      <c r="D202" s="127"/>
      <c r="I202" s="70"/>
      <c r="J202" s="70"/>
      <c r="K202" s="70"/>
      <c r="L202" s="70"/>
    </row>
    <row r="203" spans="1:12" s="173" customFormat="1">
      <c r="A203" s="66"/>
      <c r="B203" s="69"/>
      <c r="C203" s="140"/>
      <c r="D203" s="127"/>
      <c r="I203" s="70"/>
      <c r="J203" s="70"/>
      <c r="K203" s="70"/>
      <c r="L203" s="70"/>
    </row>
    <row r="204" spans="1:12" s="173" customFormat="1">
      <c r="A204" s="66"/>
      <c r="B204" s="69"/>
      <c r="C204" s="140"/>
      <c r="D204" s="127"/>
      <c r="I204" s="70"/>
      <c r="J204" s="70"/>
      <c r="K204" s="70"/>
      <c r="L204" s="70"/>
    </row>
    <row r="205" spans="1:12" s="173" customFormat="1">
      <c r="A205" s="66"/>
      <c r="B205" s="69"/>
      <c r="C205" s="140"/>
      <c r="D205" s="127"/>
      <c r="I205" s="70"/>
      <c r="J205" s="70"/>
      <c r="K205" s="70"/>
      <c r="L205" s="70"/>
    </row>
    <row r="206" spans="1:12" s="173" customFormat="1">
      <c r="A206" s="66"/>
      <c r="B206" s="69"/>
      <c r="C206" s="140"/>
      <c r="D206" s="127"/>
      <c r="I206" s="70"/>
      <c r="J206" s="70"/>
      <c r="K206" s="70"/>
      <c r="L206" s="70"/>
    </row>
    <row r="207" spans="1:12" s="173" customFormat="1">
      <c r="A207" s="66"/>
      <c r="B207" s="69"/>
      <c r="C207" s="140"/>
      <c r="D207" s="127"/>
      <c r="I207" s="70"/>
      <c r="J207" s="70"/>
      <c r="K207" s="70"/>
      <c r="L207" s="70"/>
    </row>
    <row r="208" spans="1:12" s="173" customFormat="1">
      <c r="A208" s="66"/>
      <c r="B208" s="69"/>
      <c r="C208" s="140"/>
      <c r="D208" s="127"/>
      <c r="I208" s="70"/>
      <c r="J208" s="70"/>
      <c r="K208" s="70"/>
      <c r="L208" s="70"/>
    </row>
    <row r="209" spans="1:12" s="173" customFormat="1">
      <c r="A209" s="66"/>
      <c r="B209" s="69"/>
      <c r="C209" s="140"/>
      <c r="D209" s="127"/>
      <c r="I209" s="70"/>
      <c r="J209" s="70"/>
      <c r="K209" s="70"/>
      <c r="L209" s="70"/>
    </row>
    <row r="210" spans="1:12" s="173" customFormat="1">
      <c r="A210" s="66"/>
      <c r="B210" s="69"/>
      <c r="C210" s="140"/>
      <c r="D210" s="127"/>
      <c r="I210" s="70"/>
      <c r="J210" s="70"/>
      <c r="K210" s="70"/>
      <c r="L210" s="70"/>
    </row>
    <row r="211" spans="1:12" s="173" customFormat="1">
      <c r="A211" s="66"/>
      <c r="B211" s="69"/>
      <c r="C211" s="140"/>
      <c r="D211" s="127"/>
      <c r="I211" s="70"/>
      <c r="J211" s="70"/>
      <c r="K211" s="70"/>
      <c r="L211" s="70"/>
    </row>
    <row r="212" spans="1:12" s="173" customFormat="1">
      <c r="A212" s="66"/>
      <c r="B212" s="69"/>
      <c r="C212" s="140"/>
      <c r="D212" s="127"/>
      <c r="I212" s="70"/>
      <c r="J212" s="70"/>
      <c r="K212" s="70"/>
      <c r="L212" s="70"/>
    </row>
    <row r="213" spans="1:12" s="173" customFormat="1">
      <c r="A213" s="66"/>
      <c r="B213" s="69"/>
      <c r="C213" s="140"/>
      <c r="D213" s="127"/>
      <c r="I213" s="70"/>
      <c r="J213" s="70"/>
      <c r="K213" s="70"/>
      <c r="L213" s="70"/>
    </row>
    <row r="214" spans="1:12" s="173" customFormat="1">
      <c r="A214" s="66"/>
      <c r="B214" s="69"/>
      <c r="C214" s="140"/>
      <c r="D214" s="127"/>
      <c r="I214" s="70"/>
      <c r="J214" s="70"/>
      <c r="K214" s="70"/>
      <c r="L214" s="70"/>
    </row>
    <row r="215" spans="1:12" s="173" customFormat="1">
      <c r="A215" s="66"/>
      <c r="B215" s="69"/>
      <c r="C215" s="140"/>
      <c r="D215" s="127"/>
      <c r="I215" s="70"/>
      <c r="J215" s="70"/>
      <c r="K215" s="70"/>
      <c r="L215" s="70"/>
    </row>
    <row r="216" spans="1:12" s="173" customFormat="1">
      <c r="A216" s="66"/>
      <c r="B216" s="69"/>
      <c r="C216" s="140"/>
      <c r="D216" s="127"/>
      <c r="I216" s="70"/>
      <c r="J216" s="70"/>
      <c r="K216" s="70"/>
      <c r="L216" s="70"/>
    </row>
    <row r="217" spans="1:12" s="173" customFormat="1">
      <c r="A217" s="66"/>
      <c r="B217" s="69"/>
      <c r="C217" s="140"/>
      <c r="D217" s="127"/>
      <c r="I217" s="70"/>
      <c r="J217" s="70"/>
      <c r="K217" s="70"/>
      <c r="L217" s="70"/>
    </row>
    <row r="218" spans="1:12" s="173" customFormat="1">
      <c r="A218" s="66"/>
      <c r="B218" s="69"/>
      <c r="C218" s="140"/>
      <c r="D218" s="127"/>
      <c r="I218" s="70"/>
      <c r="J218" s="70"/>
      <c r="K218" s="70"/>
      <c r="L218" s="70"/>
    </row>
    <row r="219" spans="1:12" s="173" customFormat="1">
      <c r="A219" s="66"/>
      <c r="B219" s="69"/>
      <c r="C219" s="140"/>
      <c r="D219" s="127"/>
      <c r="I219" s="70"/>
      <c r="J219" s="70"/>
      <c r="K219" s="70"/>
      <c r="L219" s="70"/>
    </row>
    <row r="220" spans="1:12" s="173" customFormat="1">
      <c r="A220" s="66"/>
      <c r="B220" s="69"/>
      <c r="C220" s="140"/>
      <c r="D220" s="127"/>
      <c r="I220" s="70"/>
      <c r="J220" s="70"/>
      <c r="K220" s="70"/>
      <c r="L220" s="70"/>
    </row>
    <row r="221" spans="1:12" s="173" customFormat="1">
      <c r="A221" s="66"/>
      <c r="B221" s="69"/>
      <c r="C221" s="140"/>
      <c r="D221" s="127"/>
      <c r="I221" s="70"/>
      <c r="J221" s="70"/>
      <c r="K221" s="70"/>
      <c r="L221" s="70"/>
    </row>
    <row r="222" spans="1:12" s="173" customFormat="1">
      <c r="A222" s="66"/>
      <c r="B222" s="69"/>
      <c r="C222" s="140"/>
      <c r="D222" s="127"/>
      <c r="I222" s="70"/>
      <c r="J222" s="70"/>
      <c r="K222" s="70"/>
      <c r="L222" s="70"/>
    </row>
    <row r="223" spans="1:12" s="173" customFormat="1">
      <c r="A223" s="66"/>
      <c r="B223" s="69"/>
      <c r="C223" s="140"/>
      <c r="D223" s="127"/>
      <c r="I223" s="70"/>
      <c r="J223" s="70"/>
      <c r="K223" s="70"/>
      <c r="L223" s="70"/>
    </row>
    <row r="224" spans="1:12" s="173" customFormat="1">
      <c r="A224" s="66"/>
      <c r="B224" s="69"/>
      <c r="C224" s="140"/>
      <c r="D224" s="127"/>
      <c r="I224" s="70"/>
      <c r="J224" s="70"/>
      <c r="K224" s="70"/>
      <c r="L224" s="70"/>
    </row>
    <row r="225" spans="1:12" s="173" customFormat="1">
      <c r="A225" s="66"/>
      <c r="B225" s="69"/>
      <c r="C225" s="140"/>
      <c r="D225" s="127"/>
      <c r="I225" s="70"/>
      <c r="J225" s="70"/>
      <c r="K225" s="70"/>
      <c r="L225" s="70"/>
    </row>
    <row r="226" spans="1:12" s="173" customFormat="1">
      <c r="A226" s="66"/>
      <c r="B226" s="69"/>
      <c r="C226" s="140"/>
      <c r="D226" s="127"/>
      <c r="I226" s="70"/>
      <c r="J226" s="70"/>
      <c r="K226" s="70"/>
      <c r="L226" s="70"/>
    </row>
    <row r="227" spans="1:12" s="173" customFormat="1">
      <c r="A227" s="66"/>
      <c r="B227" s="69"/>
      <c r="C227" s="140"/>
      <c r="D227" s="127"/>
      <c r="I227" s="70"/>
      <c r="J227" s="70"/>
      <c r="K227" s="70"/>
      <c r="L227" s="70"/>
    </row>
    <row r="228" spans="1:12" s="173" customFormat="1">
      <c r="A228" s="66"/>
      <c r="B228" s="69"/>
      <c r="C228" s="140"/>
      <c r="D228" s="127"/>
      <c r="I228" s="70"/>
      <c r="J228" s="70"/>
      <c r="K228" s="70"/>
      <c r="L228" s="70"/>
    </row>
    <row r="229" spans="1:12" s="173" customFormat="1">
      <c r="A229" s="66"/>
      <c r="B229" s="69"/>
      <c r="C229" s="140"/>
      <c r="D229" s="127"/>
      <c r="I229" s="70"/>
      <c r="J229" s="70"/>
      <c r="K229" s="70"/>
      <c r="L229" s="70"/>
    </row>
    <row r="230" spans="1:12" s="173" customFormat="1">
      <c r="A230" s="66"/>
      <c r="B230" s="69"/>
      <c r="C230" s="140"/>
      <c r="D230" s="127"/>
      <c r="I230" s="70"/>
      <c r="J230" s="70"/>
      <c r="K230" s="70"/>
      <c r="L230" s="70"/>
    </row>
    <row r="231" spans="1:12" s="173" customFormat="1">
      <c r="A231" s="66"/>
      <c r="B231" s="69"/>
      <c r="C231" s="140"/>
      <c r="D231" s="127"/>
      <c r="I231" s="70"/>
      <c r="J231" s="70"/>
      <c r="K231" s="70"/>
      <c r="L231" s="70"/>
    </row>
    <row r="232" spans="1:12" s="173" customFormat="1">
      <c r="A232" s="66"/>
      <c r="B232" s="69"/>
      <c r="C232" s="140"/>
      <c r="D232" s="127"/>
      <c r="I232" s="70"/>
      <c r="J232" s="70"/>
      <c r="K232" s="70"/>
      <c r="L232" s="70"/>
    </row>
    <row r="233" spans="1:12" s="173" customFormat="1">
      <c r="A233" s="66"/>
      <c r="B233" s="69"/>
      <c r="C233" s="140"/>
      <c r="D233" s="127"/>
      <c r="I233" s="70"/>
      <c r="J233" s="70"/>
      <c r="K233" s="70"/>
      <c r="L233" s="70"/>
    </row>
    <row r="234" spans="1:12" s="173" customFormat="1">
      <c r="A234" s="66"/>
      <c r="B234" s="69"/>
      <c r="C234" s="140"/>
      <c r="D234" s="127"/>
      <c r="I234" s="70"/>
      <c r="J234" s="70"/>
      <c r="K234" s="70"/>
      <c r="L234" s="70"/>
    </row>
    <row r="235" spans="1:12" s="173" customFormat="1">
      <c r="A235" s="66"/>
      <c r="B235" s="69"/>
      <c r="C235" s="140"/>
      <c r="D235" s="127"/>
      <c r="I235" s="70"/>
      <c r="J235" s="70"/>
      <c r="K235" s="70"/>
      <c r="L235" s="70"/>
    </row>
    <row r="236" spans="1:12" s="173" customFormat="1">
      <c r="A236" s="66"/>
      <c r="B236" s="69"/>
      <c r="C236" s="140"/>
      <c r="D236" s="127"/>
      <c r="I236" s="70"/>
      <c r="J236" s="70"/>
      <c r="K236" s="70"/>
      <c r="L236" s="70"/>
    </row>
    <row r="237" spans="1:12" s="173" customFormat="1">
      <c r="A237" s="66"/>
      <c r="B237" s="69"/>
      <c r="C237" s="140"/>
      <c r="D237" s="127"/>
      <c r="I237" s="70"/>
      <c r="J237" s="70"/>
      <c r="K237" s="70"/>
      <c r="L237" s="70"/>
    </row>
    <row r="238" spans="1:12" s="173" customFormat="1">
      <c r="A238" s="66"/>
      <c r="B238" s="69"/>
      <c r="C238" s="140"/>
      <c r="D238" s="127"/>
      <c r="I238" s="70"/>
      <c r="J238" s="70"/>
      <c r="K238" s="70"/>
      <c r="L238" s="70"/>
    </row>
    <row r="239" spans="1:12" s="173" customFormat="1">
      <c r="A239" s="66"/>
      <c r="B239" s="69"/>
      <c r="C239" s="140"/>
      <c r="D239" s="127"/>
      <c r="I239" s="70"/>
      <c r="J239" s="70"/>
      <c r="K239" s="70"/>
      <c r="L239" s="70"/>
    </row>
    <row r="240" spans="1:12" s="173" customFormat="1">
      <c r="A240" s="66"/>
      <c r="B240" s="69"/>
      <c r="C240" s="140"/>
      <c r="D240" s="127"/>
      <c r="I240" s="70"/>
      <c r="J240" s="70"/>
      <c r="K240" s="70"/>
      <c r="L240" s="70"/>
    </row>
    <row r="241" spans="1:12" s="173" customFormat="1">
      <c r="A241" s="66"/>
      <c r="B241" s="69"/>
      <c r="C241" s="140"/>
      <c r="D241" s="127"/>
      <c r="I241" s="70"/>
      <c r="J241" s="70"/>
      <c r="K241" s="70"/>
      <c r="L241" s="70"/>
    </row>
    <row r="242" spans="1:12" s="173" customFormat="1">
      <c r="A242" s="66"/>
      <c r="B242" s="69"/>
      <c r="C242" s="140"/>
      <c r="D242" s="127"/>
      <c r="I242" s="70"/>
      <c r="J242" s="70"/>
      <c r="K242" s="70"/>
      <c r="L242" s="70"/>
    </row>
    <row r="243" spans="1:12" s="173" customFormat="1">
      <c r="A243" s="66"/>
      <c r="B243" s="69"/>
      <c r="C243" s="140"/>
      <c r="D243" s="127"/>
      <c r="I243" s="70"/>
      <c r="J243" s="70"/>
      <c r="K243" s="70"/>
      <c r="L243" s="70"/>
    </row>
    <row r="244" spans="1:12" s="173" customFormat="1">
      <c r="A244" s="66"/>
      <c r="B244" s="69"/>
      <c r="C244" s="140"/>
      <c r="D244" s="127"/>
      <c r="I244" s="70"/>
      <c r="J244" s="70"/>
      <c r="K244" s="70"/>
      <c r="L244" s="70"/>
    </row>
    <row r="245" spans="1:12" s="173" customFormat="1">
      <c r="A245" s="66"/>
      <c r="B245" s="69"/>
      <c r="C245" s="140"/>
      <c r="D245" s="127"/>
      <c r="I245" s="70"/>
      <c r="J245" s="70"/>
      <c r="K245" s="70"/>
      <c r="L245" s="70"/>
    </row>
    <row r="246" spans="1:12" s="173" customFormat="1">
      <c r="A246" s="66"/>
      <c r="B246" s="69"/>
      <c r="C246" s="140"/>
      <c r="D246" s="127"/>
      <c r="I246" s="70"/>
      <c r="J246" s="70"/>
      <c r="K246" s="70"/>
      <c r="L246" s="70"/>
    </row>
    <row r="247" spans="1:12" s="173" customFormat="1">
      <c r="A247" s="66"/>
      <c r="B247" s="69"/>
      <c r="C247" s="140"/>
      <c r="D247" s="127"/>
      <c r="I247" s="70"/>
      <c r="J247" s="70"/>
      <c r="K247" s="70"/>
      <c r="L247" s="70"/>
    </row>
    <row r="248" spans="1:12" s="173" customFormat="1">
      <c r="A248" s="66"/>
      <c r="B248" s="69"/>
      <c r="C248" s="140"/>
      <c r="D248" s="127"/>
      <c r="I248" s="70"/>
      <c r="J248" s="70"/>
      <c r="K248" s="70"/>
      <c r="L248" s="70"/>
    </row>
    <row r="249" spans="1:12" s="173" customFormat="1">
      <c r="A249" s="66"/>
      <c r="B249" s="69"/>
      <c r="C249" s="140"/>
      <c r="D249" s="127"/>
      <c r="I249" s="70"/>
      <c r="J249" s="70"/>
      <c r="K249" s="70"/>
      <c r="L249" s="70"/>
    </row>
    <row r="250" spans="1:12" s="173" customFormat="1">
      <c r="A250" s="66"/>
      <c r="B250" s="69"/>
      <c r="C250" s="140"/>
      <c r="D250" s="127"/>
      <c r="I250" s="70"/>
      <c r="J250" s="70"/>
      <c r="K250" s="70"/>
      <c r="L250" s="70"/>
    </row>
    <row r="251" spans="1:12" s="173" customFormat="1">
      <c r="A251" s="66"/>
      <c r="B251" s="69"/>
      <c r="C251" s="140"/>
      <c r="D251" s="127"/>
      <c r="I251" s="70"/>
      <c r="J251" s="70"/>
      <c r="K251" s="70"/>
      <c r="L251" s="70"/>
    </row>
    <row r="252" spans="1:12" s="173" customFormat="1">
      <c r="A252" s="66"/>
      <c r="B252" s="69"/>
      <c r="C252" s="140"/>
      <c r="D252" s="127"/>
      <c r="I252" s="70"/>
      <c r="J252" s="70"/>
      <c r="K252" s="70"/>
      <c r="L252" s="70"/>
    </row>
    <row r="253" spans="1:12" s="173" customFormat="1">
      <c r="A253" s="66"/>
      <c r="B253" s="69"/>
      <c r="C253" s="140"/>
      <c r="D253" s="127"/>
      <c r="I253" s="70"/>
      <c r="J253" s="70"/>
      <c r="K253" s="70"/>
      <c r="L253" s="70"/>
    </row>
    <row r="254" spans="1:12" s="173" customFormat="1">
      <c r="A254" s="66"/>
      <c r="B254" s="69"/>
      <c r="C254" s="140"/>
      <c r="D254" s="127"/>
      <c r="I254" s="70"/>
      <c r="J254" s="70"/>
      <c r="K254" s="70"/>
      <c r="L254" s="70"/>
    </row>
    <row r="255" spans="1:12" s="173" customFormat="1">
      <c r="A255" s="66"/>
      <c r="B255" s="69"/>
      <c r="C255" s="140"/>
      <c r="D255" s="127"/>
      <c r="I255" s="70"/>
      <c r="J255" s="70"/>
      <c r="K255" s="70"/>
      <c r="L255" s="70"/>
    </row>
    <row r="256" spans="1:12" s="173" customFormat="1">
      <c r="A256" s="66"/>
      <c r="B256" s="69"/>
      <c r="C256" s="140"/>
      <c r="D256" s="127"/>
      <c r="I256" s="70"/>
      <c r="J256" s="70"/>
      <c r="K256" s="70"/>
      <c r="L256" s="70"/>
    </row>
    <row r="257" spans="1:12" s="173" customFormat="1">
      <c r="A257" s="66"/>
      <c r="B257" s="69"/>
      <c r="C257" s="140"/>
      <c r="D257" s="127"/>
      <c r="I257" s="70"/>
      <c r="J257" s="70"/>
      <c r="K257" s="70"/>
      <c r="L257" s="70"/>
    </row>
    <row r="258" spans="1:12" s="173" customFormat="1">
      <c r="A258" s="66"/>
      <c r="B258" s="69"/>
      <c r="C258" s="140"/>
      <c r="D258" s="127"/>
      <c r="I258" s="70"/>
      <c r="J258" s="70"/>
      <c r="K258" s="70"/>
      <c r="L258" s="70"/>
    </row>
    <row r="259" spans="1:12" s="173" customFormat="1">
      <c r="A259" s="66"/>
      <c r="B259" s="69"/>
      <c r="C259" s="140"/>
      <c r="D259" s="127"/>
      <c r="I259" s="70"/>
      <c r="J259" s="70"/>
      <c r="K259" s="70"/>
      <c r="L259" s="70"/>
    </row>
    <row r="260" spans="1:12" s="173" customFormat="1">
      <c r="A260" s="66"/>
      <c r="B260" s="69"/>
      <c r="C260" s="140"/>
      <c r="D260" s="127"/>
      <c r="I260" s="70"/>
      <c r="J260" s="70"/>
      <c r="K260" s="70"/>
      <c r="L260" s="70"/>
    </row>
    <row r="261" spans="1:12" s="173" customFormat="1">
      <c r="A261" s="66"/>
      <c r="B261" s="69"/>
      <c r="C261" s="140"/>
      <c r="D261" s="127"/>
      <c r="I261" s="70"/>
      <c r="J261" s="70"/>
      <c r="K261" s="70"/>
      <c r="L261" s="70"/>
    </row>
    <row r="262" spans="1:12" s="173" customFormat="1">
      <c r="A262" s="66"/>
      <c r="B262" s="69"/>
      <c r="C262" s="140"/>
      <c r="D262" s="127"/>
      <c r="I262" s="70"/>
      <c r="J262" s="70"/>
      <c r="K262" s="70"/>
      <c r="L262" s="70"/>
    </row>
    <row r="263" spans="1:12" s="173" customFormat="1">
      <c r="A263" s="66"/>
      <c r="B263" s="69"/>
      <c r="C263" s="140"/>
      <c r="D263" s="127"/>
      <c r="I263" s="70"/>
      <c r="J263" s="70"/>
      <c r="K263" s="70"/>
      <c r="L263" s="70"/>
    </row>
    <row r="264" spans="1:12" s="173" customFormat="1">
      <c r="A264" s="66"/>
      <c r="B264" s="69"/>
      <c r="C264" s="140"/>
      <c r="D264" s="127"/>
      <c r="I264" s="70"/>
      <c r="J264" s="70"/>
      <c r="K264" s="70"/>
      <c r="L264" s="70"/>
    </row>
    <row r="265" spans="1:12" s="173" customFormat="1">
      <c r="A265" s="66"/>
      <c r="B265" s="69"/>
      <c r="C265" s="140"/>
      <c r="D265" s="127"/>
      <c r="I265" s="70"/>
      <c r="J265" s="70"/>
      <c r="K265" s="70"/>
      <c r="L265" s="70"/>
    </row>
    <row r="266" spans="1:12" s="173" customFormat="1">
      <c r="A266" s="66"/>
      <c r="B266" s="69"/>
      <c r="C266" s="140"/>
      <c r="D266" s="127"/>
      <c r="I266" s="70"/>
      <c r="J266" s="70"/>
      <c r="K266" s="70"/>
      <c r="L266" s="70"/>
    </row>
    <row r="267" spans="1:12" s="173" customFormat="1">
      <c r="A267" s="66"/>
      <c r="B267" s="69"/>
      <c r="C267" s="140"/>
      <c r="D267" s="127"/>
      <c r="I267" s="70"/>
      <c r="J267" s="70"/>
      <c r="K267" s="70"/>
      <c r="L267" s="70"/>
    </row>
    <row r="268" spans="1:12" s="173" customFormat="1">
      <c r="A268" s="66"/>
      <c r="B268" s="69"/>
      <c r="C268" s="140"/>
      <c r="D268" s="127"/>
      <c r="I268" s="70"/>
      <c r="J268" s="70"/>
      <c r="K268" s="70"/>
      <c r="L268" s="70"/>
    </row>
    <row r="269" spans="1:12" s="173" customFormat="1">
      <c r="A269" s="66"/>
      <c r="B269" s="69"/>
      <c r="C269" s="140"/>
      <c r="D269" s="127"/>
      <c r="I269" s="70"/>
      <c r="J269" s="70"/>
      <c r="K269" s="70"/>
      <c r="L269" s="70"/>
    </row>
    <row r="270" spans="1:12" s="173" customFormat="1">
      <c r="A270" s="66"/>
      <c r="B270" s="69"/>
      <c r="C270" s="140"/>
      <c r="D270" s="127"/>
      <c r="I270" s="70"/>
      <c r="J270" s="70"/>
      <c r="K270" s="70"/>
      <c r="L270" s="70"/>
    </row>
    <row r="271" spans="1:12" s="173" customFormat="1">
      <c r="A271" s="66"/>
      <c r="B271" s="69"/>
      <c r="C271" s="140"/>
      <c r="D271" s="127"/>
      <c r="I271" s="70"/>
      <c r="J271" s="70"/>
      <c r="K271" s="70"/>
      <c r="L271" s="70"/>
    </row>
    <row r="272" spans="1:12" s="173" customFormat="1">
      <c r="A272" s="66"/>
      <c r="B272" s="69"/>
      <c r="C272" s="140"/>
      <c r="D272" s="127"/>
      <c r="I272" s="70"/>
      <c r="J272" s="70"/>
      <c r="K272" s="70"/>
      <c r="L272" s="70"/>
    </row>
    <row r="273" spans="1:12" s="173" customFormat="1">
      <c r="A273" s="66"/>
      <c r="B273" s="69"/>
      <c r="C273" s="140"/>
      <c r="D273" s="127"/>
      <c r="I273" s="70"/>
      <c r="J273" s="70"/>
      <c r="K273" s="70"/>
      <c r="L273" s="70"/>
    </row>
    <row r="274" spans="1:12" s="173" customFormat="1">
      <c r="A274" s="66"/>
      <c r="B274" s="69"/>
      <c r="C274" s="140"/>
      <c r="D274" s="127"/>
      <c r="I274" s="70"/>
      <c r="J274" s="70"/>
      <c r="K274" s="70"/>
      <c r="L274" s="70"/>
    </row>
    <row r="275" spans="1:12" s="173" customFormat="1">
      <c r="A275" s="66"/>
      <c r="B275" s="69"/>
      <c r="C275" s="140"/>
      <c r="D275" s="127"/>
      <c r="I275" s="70"/>
      <c r="J275" s="70"/>
      <c r="K275" s="70"/>
      <c r="L275" s="70"/>
    </row>
    <row r="276" spans="1:12" s="173" customFormat="1">
      <c r="A276" s="66"/>
      <c r="B276" s="69"/>
      <c r="C276" s="140"/>
      <c r="D276" s="127"/>
      <c r="I276" s="70"/>
      <c r="J276" s="70"/>
      <c r="K276" s="70"/>
      <c r="L276" s="70"/>
    </row>
    <row r="277" spans="1:12" s="173" customFormat="1">
      <c r="A277" s="66"/>
      <c r="B277" s="69"/>
      <c r="C277" s="140"/>
      <c r="D277" s="127"/>
      <c r="I277" s="70"/>
      <c r="J277" s="70"/>
      <c r="K277" s="70"/>
      <c r="L277" s="70"/>
    </row>
    <row r="278" spans="1:12" s="173" customFormat="1">
      <c r="A278" s="66"/>
      <c r="B278" s="69"/>
      <c r="C278" s="140"/>
      <c r="D278" s="127"/>
      <c r="I278" s="70"/>
      <c r="J278" s="70"/>
      <c r="K278" s="70"/>
      <c r="L278" s="70"/>
    </row>
    <row r="279" spans="1:12" s="173" customFormat="1">
      <c r="A279" s="66"/>
      <c r="B279" s="69"/>
      <c r="C279" s="140"/>
      <c r="D279" s="127"/>
      <c r="I279" s="70"/>
      <c r="J279" s="70"/>
      <c r="K279" s="70"/>
      <c r="L279" s="70"/>
    </row>
    <row r="280" spans="1:12" s="173" customFormat="1">
      <c r="A280" s="66"/>
      <c r="B280" s="69"/>
      <c r="C280" s="140"/>
      <c r="D280" s="127"/>
      <c r="I280" s="70"/>
      <c r="J280" s="70"/>
      <c r="K280" s="70"/>
      <c r="L280" s="70"/>
    </row>
    <row r="281" spans="1:12" s="173" customFormat="1">
      <c r="A281" s="66"/>
      <c r="B281" s="69"/>
      <c r="C281" s="140"/>
      <c r="D281" s="127"/>
      <c r="I281" s="70"/>
      <c r="J281" s="70"/>
      <c r="K281" s="70"/>
      <c r="L281" s="70"/>
    </row>
    <row r="282" spans="1:12" s="173" customFormat="1">
      <c r="A282" s="66"/>
      <c r="B282" s="69"/>
      <c r="C282" s="140"/>
      <c r="D282" s="127"/>
      <c r="I282" s="70"/>
      <c r="J282" s="70"/>
      <c r="K282" s="70"/>
      <c r="L282" s="70"/>
    </row>
    <row r="283" spans="1:12" s="173" customFormat="1">
      <c r="A283" s="66"/>
      <c r="B283" s="69"/>
      <c r="C283" s="140"/>
      <c r="D283" s="127"/>
      <c r="I283" s="70"/>
      <c r="J283" s="70"/>
      <c r="K283" s="70"/>
      <c r="L283" s="70"/>
    </row>
    <row r="284" spans="1:12" s="173" customFormat="1">
      <c r="A284" s="66"/>
      <c r="B284" s="69"/>
      <c r="C284" s="140"/>
      <c r="D284" s="127"/>
      <c r="I284" s="70"/>
      <c r="J284" s="70"/>
      <c r="K284" s="70"/>
      <c r="L284" s="70"/>
    </row>
    <row r="285" spans="1:12" s="173" customFormat="1">
      <c r="A285" s="66"/>
      <c r="B285" s="69"/>
      <c r="C285" s="140"/>
      <c r="D285" s="127"/>
      <c r="I285" s="70"/>
      <c r="J285" s="70"/>
      <c r="K285" s="70"/>
      <c r="L285" s="70"/>
    </row>
    <row r="286" spans="1:12" s="173" customFormat="1">
      <c r="A286" s="66"/>
      <c r="B286" s="69"/>
      <c r="C286" s="140"/>
      <c r="D286" s="127"/>
      <c r="I286" s="70"/>
      <c r="J286" s="70"/>
      <c r="K286" s="70"/>
      <c r="L286" s="70"/>
    </row>
    <row r="287" spans="1:12" s="173" customFormat="1">
      <c r="A287" s="66"/>
      <c r="B287" s="69"/>
      <c r="C287" s="140"/>
      <c r="D287" s="127"/>
      <c r="I287" s="70"/>
      <c r="J287" s="70"/>
      <c r="K287" s="70"/>
      <c r="L287" s="70"/>
    </row>
    <row r="288" spans="1:12" s="173" customFormat="1">
      <c r="A288" s="66"/>
      <c r="B288" s="69"/>
      <c r="C288" s="140"/>
      <c r="D288" s="127"/>
      <c r="I288" s="70"/>
      <c r="J288" s="70"/>
      <c r="K288" s="70"/>
      <c r="L288" s="70"/>
    </row>
    <row r="289" spans="1:12" s="173" customFormat="1">
      <c r="A289" s="66"/>
      <c r="B289" s="69"/>
      <c r="C289" s="140"/>
      <c r="D289" s="127"/>
      <c r="I289" s="70"/>
      <c r="J289" s="70"/>
      <c r="K289" s="70"/>
      <c r="L289" s="70"/>
    </row>
    <row r="290" spans="1:12" s="173" customFormat="1">
      <c r="A290" s="66"/>
      <c r="B290" s="69"/>
      <c r="C290" s="140"/>
      <c r="D290" s="127"/>
      <c r="I290" s="70"/>
      <c r="J290" s="70"/>
      <c r="K290" s="70"/>
      <c r="L290" s="70"/>
    </row>
    <row r="291" spans="1:12" s="173" customFormat="1">
      <c r="A291" s="66"/>
      <c r="B291" s="69"/>
      <c r="C291" s="140"/>
      <c r="D291" s="127"/>
      <c r="I291" s="70"/>
      <c r="J291" s="70"/>
      <c r="K291" s="70"/>
      <c r="L291" s="70"/>
    </row>
    <row r="292" spans="1:12" s="173" customFormat="1">
      <c r="A292" s="66"/>
      <c r="B292" s="69"/>
      <c r="C292" s="140"/>
      <c r="D292" s="127"/>
      <c r="I292" s="70"/>
      <c r="J292" s="70"/>
      <c r="K292" s="70"/>
      <c r="L292" s="70"/>
    </row>
    <row r="293" spans="1:12" s="173" customFormat="1">
      <c r="A293" s="66"/>
      <c r="B293" s="69"/>
      <c r="C293" s="140"/>
      <c r="D293" s="127"/>
      <c r="I293" s="70"/>
      <c r="J293" s="70"/>
      <c r="K293" s="70"/>
      <c r="L293" s="70"/>
    </row>
    <row r="294" spans="1:12" s="173" customFormat="1">
      <c r="A294" s="66"/>
      <c r="B294" s="69"/>
      <c r="C294" s="140"/>
      <c r="D294" s="127"/>
      <c r="I294" s="70"/>
      <c r="J294" s="70"/>
      <c r="K294" s="70"/>
      <c r="L294" s="70"/>
    </row>
    <row r="295" spans="1:12" s="173" customFormat="1">
      <c r="A295" s="66"/>
      <c r="B295" s="69"/>
      <c r="C295" s="140"/>
      <c r="D295" s="127"/>
      <c r="I295" s="70"/>
      <c r="J295" s="70"/>
      <c r="K295" s="70"/>
      <c r="L295" s="70"/>
    </row>
    <row r="296" spans="1:12" s="173" customFormat="1">
      <c r="A296" s="66"/>
      <c r="B296" s="69"/>
      <c r="C296" s="140"/>
      <c r="D296" s="127"/>
      <c r="I296" s="70"/>
      <c r="J296" s="70"/>
      <c r="K296" s="70"/>
      <c r="L296" s="70"/>
    </row>
    <row r="297" spans="1:12" s="173" customFormat="1">
      <c r="A297" s="66"/>
      <c r="B297" s="69"/>
      <c r="C297" s="140"/>
      <c r="D297" s="127"/>
      <c r="I297" s="70"/>
      <c r="J297" s="70"/>
      <c r="K297" s="70"/>
      <c r="L297" s="70"/>
    </row>
    <row r="298" spans="1:12" s="173" customFormat="1">
      <c r="A298" s="66"/>
      <c r="B298" s="69"/>
      <c r="C298" s="140"/>
      <c r="D298" s="127"/>
      <c r="I298" s="70"/>
      <c r="J298" s="70"/>
      <c r="K298" s="70"/>
      <c r="L298" s="70"/>
    </row>
    <row r="299" spans="1:12" s="173" customFormat="1">
      <c r="A299" s="66"/>
      <c r="B299" s="69"/>
      <c r="C299" s="140"/>
      <c r="D299" s="127"/>
      <c r="I299" s="70"/>
      <c r="J299" s="70"/>
      <c r="K299" s="70"/>
      <c r="L299" s="70"/>
    </row>
    <row r="300" spans="1:12" s="173" customFormat="1">
      <c r="A300" s="66"/>
      <c r="B300" s="69"/>
      <c r="C300" s="140"/>
      <c r="D300" s="127"/>
      <c r="I300" s="70"/>
      <c r="J300" s="70"/>
      <c r="K300" s="70"/>
      <c r="L300" s="70"/>
    </row>
    <row r="301" spans="1:12" s="173" customFormat="1">
      <c r="A301" s="66"/>
      <c r="B301" s="69"/>
      <c r="C301" s="140"/>
      <c r="D301" s="127"/>
      <c r="I301" s="70"/>
      <c r="J301" s="70"/>
      <c r="K301" s="70"/>
      <c r="L301" s="70"/>
    </row>
    <row r="302" spans="1:12" s="173" customFormat="1">
      <c r="A302" s="66"/>
      <c r="B302" s="69"/>
      <c r="C302" s="140"/>
      <c r="D302" s="127"/>
      <c r="I302" s="70"/>
      <c r="J302" s="70"/>
      <c r="K302" s="70"/>
      <c r="L302" s="70"/>
    </row>
  </sheetData>
  <mergeCells count="5">
    <mergeCell ref="B4:D4"/>
    <mergeCell ref="B1:D2"/>
    <mergeCell ref="B3:D3"/>
    <mergeCell ref="A5:A6"/>
    <mergeCell ref="B5:B6"/>
  </mergeCells>
  <pageMargins left="0.5" right="0.5" top="0.5" bottom="0.35" header="0.24" footer="0.17"/>
  <pageSetup scale="58" fitToHeight="1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I678"/>
  <sheetViews>
    <sheetView zoomScaleNormal="100" workbookViewId="0">
      <selection activeCell="D1" sqref="D1:F1"/>
    </sheetView>
  </sheetViews>
  <sheetFormatPr defaultColWidth="19.42578125" defaultRowHeight="12.75"/>
  <cols>
    <col min="1" max="1" width="8.85546875" style="22" customWidth="1"/>
    <col min="2" max="2" width="17.7109375" style="22" customWidth="1"/>
    <col min="3" max="3" width="19.7109375" style="22" customWidth="1"/>
    <col min="4" max="6" width="17.85546875" style="22" customWidth="1"/>
    <col min="7" max="7" width="10.7109375" style="47" customWidth="1"/>
    <col min="8" max="8" width="6.42578125" style="35" bestFit="1" customWidth="1"/>
    <col min="9" max="9" width="19.42578125" style="21" customWidth="1"/>
    <col min="10" max="16384" width="19.42578125" style="22"/>
  </cols>
  <sheetData>
    <row r="1" spans="1:9" ht="60" customHeight="1">
      <c r="A1" s="2"/>
      <c r="B1" s="132"/>
      <c r="C1" s="132"/>
      <c r="D1" s="188" t="s">
        <v>171</v>
      </c>
      <c r="E1" s="188"/>
      <c r="F1" s="189"/>
      <c r="G1" s="19"/>
      <c r="H1" s="20"/>
    </row>
    <row r="2" spans="1:9">
      <c r="A2" s="14"/>
      <c r="B2" s="14"/>
      <c r="C2" s="14"/>
      <c r="D2" s="14"/>
      <c r="E2" s="14"/>
      <c r="F2" s="14"/>
      <c r="G2" s="24"/>
      <c r="H2" s="25"/>
    </row>
    <row r="3" spans="1:9" ht="23.25" customHeight="1">
      <c r="A3" s="55"/>
      <c r="B3" s="55"/>
      <c r="C3" s="56"/>
      <c r="D3" s="55"/>
      <c r="E3" s="55"/>
      <c r="F3" s="55"/>
      <c r="G3" s="19"/>
      <c r="H3" s="25"/>
    </row>
    <row r="4" spans="1:9">
      <c r="A4" s="2"/>
      <c r="B4" s="2"/>
      <c r="C4" s="2"/>
      <c r="D4" s="2"/>
      <c r="E4" s="2"/>
      <c r="F4" s="3"/>
      <c r="G4" s="19"/>
    </row>
    <row r="5" spans="1:9">
      <c r="A5" s="2"/>
      <c r="B5" s="2"/>
      <c r="C5" s="2"/>
      <c r="D5" s="2"/>
      <c r="E5" s="2"/>
      <c r="F5" s="3"/>
      <c r="G5" s="19"/>
    </row>
    <row r="6" spans="1:9">
      <c r="A6" s="2"/>
      <c r="B6" s="2"/>
      <c r="C6" s="2"/>
      <c r="D6" s="2"/>
      <c r="E6" s="2"/>
      <c r="F6" s="3"/>
      <c r="G6" s="19"/>
      <c r="I6" s="42"/>
    </row>
    <row r="7" spans="1:9">
      <c r="A7" s="2"/>
      <c r="B7" s="2"/>
      <c r="C7" s="2"/>
      <c r="D7" s="2"/>
      <c r="E7" s="2"/>
      <c r="F7" s="3"/>
      <c r="G7" s="19"/>
    </row>
    <row r="8" spans="1:9">
      <c r="A8" s="2"/>
      <c r="B8" s="2"/>
      <c r="C8" s="2"/>
      <c r="D8" s="2"/>
      <c r="E8" s="2"/>
      <c r="F8" s="3"/>
      <c r="G8" s="19"/>
    </row>
    <row r="9" spans="1:9">
      <c r="A9" s="2"/>
      <c r="B9" s="2"/>
      <c r="C9" s="2"/>
      <c r="D9" s="2"/>
      <c r="E9" s="2"/>
      <c r="F9" s="3"/>
      <c r="G9" s="19"/>
    </row>
    <row r="10" spans="1:9">
      <c r="A10" s="2"/>
      <c r="B10" s="2"/>
      <c r="C10" s="2"/>
      <c r="D10" s="2"/>
      <c r="E10" s="2"/>
      <c r="F10" s="3"/>
      <c r="G10" s="19"/>
    </row>
    <row r="11" spans="1:9">
      <c r="A11" s="2"/>
      <c r="B11" s="2"/>
      <c r="C11" s="2"/>
      <c r="D11" s="2"/>
      <c r="E11" s="2"/>
      <c r="F11" s="3"/>
      <c r="G11" s="19"/>
    </row>
    <row r="12" spans="1:9">
      <c r="A12" s="2"/>
      <c r="B12" s="2"/>
      <c r="C12" s="2"/>
      <c r="D12" s="2"/>
      <c r="E12" s="2"/>
      <c r="F12" s="3"/>
      <c r="G12" s="19"/>
    </row>
    <row r="13" spans="1:9">
      <c r="A13" s="2"/>
      <c r="B13" s="2"/>
      <c r="C13" s="2"/>
      <c r="D13" s="2"/>
      <c r="E13" s="2"/>
      <c r="F13" s="3"/>
      <c r="G13" s="19"/>
    </row>
    <row r="14" spans="1:9">
      <c r="A14" s="2"/>
      <c r="B14" s="2"/>
      <c r="C14" s="2"/>
      <c r="D14" s="2"/>
      <c r="E14" s="2"/>
      <c r="F14" s="3"/>
      <c r="G14" s="19"/>
    </row>
    <row r="15" spans="1:9">
      <c r="A15" s="2"/>
      <c r="B15" s="2"/>
      <c r="C15" s="2"/>
      <c r="D15" s="2"/>
      <c r="E15" s="2"/>
      <c r="F15" s="3"/>
      <c r="G15" s="19"/>
    </row>
    <row r="16" spans="1:9">
      <c r="A16" s="2"/>
      <c r="B16" s="2"/>
      <c r="C16" s="2"/>
      <c r="D16" s="2"/>
      <c r="E16" s="2"/>
      <c r="F16" s="3"/>
      <c r="G16" s="19"/>
    </row>
    <row r="17" spans="1:7">
      <c r="A17" s="2"/>
      <c r="B17" s="2"/>
      <c r="C17" s="2"/>
      <c r="D17" s="2"/>
      <c r="E17" s="2"/>
      <c r="F17" s="3"/>
      <c r="G17" s="19"/>
    </row>
    <row r="18" spans="1:7">
      <c r="A18" s="2"/>
      <c r="B18" s="2"/>
      <c r="C18" s="2"/>
      <c r="D18" s="2"/>
      <c r="E18" s="2"/>
      <c r="F18" s="3"/>
      <c r="G18" s="19"/>
    </row>
    <row r="19" spans="1:7">
      <c r="A19" s="2"/>
      <c r="B19" s="2"/>
      <c r="C19" s="2"/>
      <c r="D19" s="2"/>
      <c r="E19" s="2"/>
      <c r="F19" s="3"/>
      <c r="G19" s="19"/>
    </row>
    <row r="20" spans="1:7">
      <c r="A20" s="2"/>
      <c r="B20" s="2"/>
      <c r="C20" s="2"/>
      <c r="D20" s="2"/>
      <c r="E20" s="2"/>
      <c r="F20" s="3"/>
      <c r="G20" s="19"/>
    </row>
    <row r="21" spans="1:7">
      <c r="A21" s="2"/>
      <c r="B21" s="2"/>
      <c r="C21" s="2"/>
      <c r="D21" s="2"/>
      <c r="E21" s="2"/>
      <c r="F21" s="3"/>
      <c r="G21" s="19"/>
    </row>
    <row r="22" spans="1:7">
      <c r="A22" s="2"/>
      <c r="B22" s="2"/>
      <c r="C22" s="2"/>
      <c r="D22" s="2"/>
      <c r="E22" s="2"/>
      <c r="F22" s="3"/>
      <c r="G22" s="19"/>
    </row>
    <row r="23" spans="1:7">
      <c r="A23" s="2"/>
      <c r="B23" s="2"/>
      <c r="C23" s="2"/>
      <c r="D23" s="2"/>
      <c r="E23" s="2"/>
      <c r="F23" s="3"/>
      <c r="G23" s="19"/>
    </row>
    <row r="24" spans="1:7">
      <c r="A24" s="2"/>
      <c r="B24" s="2"/>
      <c r="C24" s="2"/>
      <c r="D24" s="2"/>
      <c r="E24" s="2"/>
      <c r="F24" s="3"/>
      <c r="G24" s="19"/>
    </row>
    <row r="25" spans="1:7">
      <c r="A25" s="2"/>
      <c r="B25" s="2"/>
      <c r="C25" s="2"/>
      <c r="D25" s="2"/>
      <c r="E25" s="2"/>
      <c r="F25" s="3"/>
      <c r="G25" s="19"/>
    </row>
    <row r="26" spans="1:7">
      <c r="A26" s="2"/>
      <c r="B26" s="2"/>
      <c r="C26" s="2"/>
      <c r="D26" s="2"/>
      <c r="E26" s="2"/>
      <c r="F26" s="3"/>
      <c r="G26" s="19"/>
    </row>
    <row r="27" spans="1:7">
      <c r="A27" s="2"/>
      <c r="B27" s="2"/>
      <c r="C27" s="2"/>
      <c r="D27" s="2"/>
      <c r="E27" s="2"/>
      <c r="F27" s="3"/>
      <c r="G27" s="19"/>
    </row>
    <row r="28" spans="1:7">
      <c r="A28" s="2"/>
      <c r="B28" s="2"/>
      <c r="C28" s="2"/>
      <c r="D28" s="2"/>
      <c r="E28" s="2"/>
      <c r="F28" s="3"/>
      <c r="G28" s="19"/>
    </row>
    <row r="29" spans="1:7">
      <c r="A29" s="2"/>
      <c r="B29" s="2"/>
      <c r="C29" s="2"/>
      <c r="D29" s="2"/>
      <c r="E29" s="2"/>
      <c r="F29" s="3"/>
      <c r="G29" s="19"/>
    </row>
    <row r="30" spans="1:7">
      <c r="A30" s="2"/>
      <c r="B30" s="2"/>
      <c r="C30" s="2"/>
      <c r="D30" s="2"/>
      <c r="E30" s="2"/>
      <c r="F30" s="3"/>
      <c r="G30" s="19"/>
    </row>
    <row r="31" spans="1:7">
      <c r="A31" s="2"/>
      <c r="B31" s="2"/>
      <c r="C31" s="2"/>
      <c r="D31" s="2"/>
      <c r="E31" s="2"/>
      <c r="F31" s="3"/>
      <c r="G31" s="19"/>
    </row>
    <row r="32" spans="1:7">
      <c r="A32" s="2"/>
      <c r="B32" s="2"/>
      <c r="C32" s="2"/>
      <c r="D32" s="2"/>
      <c r="E32" s="2"/>
      <c r="F32" s="3"/>
      <c r="G32" s="19"/>
    </row>
    <row r="33" spans="1:7">
      <c r="A33" s="2"/>
      <c r="B33" s="2"/>
      <c r="C33" s="2"/>
      <c r="D33" s="2"/>
      <c r="E33" s="2"/>
      <c r="F33" s="3"/>
      <c r="G33" s="19"/>
    </row>
    <row r="34" spans="1:7">
      <c r="A34" s="2"/>
      <c r="B34" s="2"/>
      <c r="C34" s="2"/>
      <c r="D34" s="2"/>
      <c r="E34" s="2"/>
      <c r="F34" s="3"/>
      <c r="G34" s="19"/>
    </row>
    <row r="35" spans="1:7">
      <c r="A35" s="2"/>
      <c r="B35" s="2"/>
      <c r="C35" s="2"/>
      <c r="D35" s="2"/>
      <c r="E35" s="2"/>
      <c r="F35" s="3"/>
      <c r="G35" s="19"/>
    </row>
    <row r="36" spans="1:7">
      <c r="A36" s="2"/>
      <c r="B36" s="2"/>
      <c r="C36" s="2"/>
      <c r="D36" s="2"/>
      <c r="E36" s="2"/>
      <c r="F36" s="3"/>
      <c r="G36" s="19"/>
    </row>
    <row r="37" spans="1:7">
      <c r="A37" s="2"/>
      <c r="B37" s="2"/>
      <c r="C37" s="2"/>
      <c r="D37" s="2"/>
      <c r="E37" s="2"/>
      <c r="F37" s="3"/>
      <c r="G37" s="19"/>
    </row>
    <row r="38" spans="1:7">
      <c r="A38" s="2"/>
      <c r="B38" s="2"/>
      <c r="C38" s="2"/>
      <c r="D38" s="2"/>
      <c r="E38" s="2"/>
      <c r="F38" s="3"/>
      <c r="G38" s="19"/>
    </row>
    <row r="39" spans="1:7">
      <c r="A39" s="2"/>
      <c r="B39" s="2"/>
      <c r="C39" s="2"/>
      <c r="D39" s="2"/>
      <c r="E39" s="2"/>
      <c r="F39" s="3"/>
      <c r="G39" s="19"/>
    </row>
    <row r="40" spans="1:7">
      <c r="A40" s="2"/>
      <c r="B40" s="2"/>
      <c r="C40" s="2"/>
      <c r="D40" s="2"/>
      <c r="E40" s="2"/>
      <c r="F40" s="3"/>
      <c r="G40" s="19"/>
    </row>
    <row r="41" spans="1:7">
      <c r="A41" s="2"/>
      <c r="B41" s="2"/>
      <c r="C41" s="2"/>
      <c r="D41" s="2"/>
      <c r="E41" s="2"/>
      <c r="F41" s="3"/>
      <c r="G41" s="19"/>
    </row>
    <row r="42" spans="1:7">
      <c r="A42" s="2"/>
      <c r="B42" s="2"/>
      <c r="C42" s="2"/>
      <c r="D42" s="2"/>
      <c r="E42" s="2"/>
      <c r="F42" s="3"/>
      <c r="G42" s="19"/>
    </row>
    <row r="43" spans="1:7">
      <c r="A43" s="2"/>
      <c r="B43" s="2"/>
      <c r="C43" s="2"/>
      <c r="D43" s="2"/>
      <c r="E43" s="2"/>
      <c r="F43" s="3"/>
      <c r="G43" s="19"/>
    </row>
    <row r="44" spans="1:7">
      <c r="A44" s="2"/>
      <c r="B44" s="2"/>
      <c r="C44" s="2"/>
      <c r="D44" s="2"/>
      <c r="E44" s="2"/>
      <c r="F44" s="3"/>
      <c r="G44" s="19"/>
    </row>
    <row r="45" spans="1:7">
      <c r="A45" s="2"/>
      <c r="B45" s="2"/>
      <c r="C45" s="2"/>
      <c r="D45" s="2"/>
      <c r="E45" s="2"/>
      <c r="F45" s="3"/>
      <c r="G45" s="19"/>
    </row>
    <row r="46" spans="1:7">
      <c r="A46" s="2"/>
      <c r="B46" s="2"/>
      <c r="C46" s="2"/>
      <c r="D46" s="2"/>
      <c r="E46" s="2"/>
      <c r="F46" s="3"/>
      <c r="G46" s="19"/>
    </row>
    <row r="47" spans="1:7">
      <c r="A47" s="2"/>
      <c r="B47" s="2"/>
      <c r="C47" s="2"/>
      <c r="D47" s="2"/>
      <c r="E47" s="2"/>
      <c r="F47" s="3"/>
      <c r="G47" s="19"/>
    </row>
    <row r="48" spans="1:7">
      <c r="A48" s="2"/>
      <c r="B48" s="2"/>
      <c r="C48" s="2"/>
      <c r="D48" s="2"/>
      <c r="E48" s="2"/>
      <c r="F48" s="3"/>
      <c r="G48" s="19"/>
    </row>
    <row r="49" spans="1:7">
      <c r="A49" s="2"/>
      <c r="B49" s="2"/>
      <c r="C49" s="2"/>
      <c r="D49" s="2"/>
      <c r="E49" s="2"/>
      <c r="F49" s="3"/>
      <c r="G49" s="19"/>
    </row>
    <row r="50" spans="1:7">
      <c r="A50" s="2"/>
      <c r="B50" s="2"/>
      <c r="C50" s="2"/>
      <c r="D50" s="2"/>
      <c r="E50" s="2"/>
      <c r="F50" s="3"/>
      <c r="G50" s="19"/>
    </row>
    <row r="51" spans="1:7">
      <c r="A51" s="2"/>
      <c r="B51" s="2"/>
      <c r="C51" s="2"/>
      <c r="D51" s="2"/>
      <c r="E51" s="2"/>
      <c r="F51" s="3"/>
      <c r="G51" s="19"/>
    </row>
    <row r="52" spans="1:7">
      <c r="A52" s="2"/>
      <c r="B52" s="2"/>
      <c r="C52" s="2"/>
      <c r="D52" s="2"/>
      <c r="E52" s="2"/>
      <c r="F52" s="3"/>
      <c r="G52" s="19"/>
    </row>
    <row r="53" spans="1:7">
      <c r="A53" s="16"/>
      <c r="B53" s="2"/>
      <c r="C53" s="2"/>
      <c r="D53" s="2"/>
      <c r="E53" s="2"/>
      <c r="F53" s="3"/>
      <c r="G53" s="19"/>
    </row>
    <row r="54" spans="1:7">
      <c r="A54" s="16"/>
      <c r="B54" s="2"/>
      <c r="C54" s="2"/>
      <c r="D54" s="2"/>
      <c r="E54" s="2"/>
      <c r="F54" s="3"/>
      <c r="G54" s="19"/>
    </row>
    <row r="55" spans="1:7">
      <c r="A55" s="16"/>
      <c r="B55" s="2"/>
      <c r="C55" s="2"/>
      <c r="D55" s="2"/>
      <c r="E55" s="2"/>
      <c r="F55" s="3"/>
      <c r="G55" s="19"/>
    </row>
    <row r="56" spans="1:7">
      <c r="A56" s="16"/>
      <c r="B56" s="2"/>
      <c r="C56" s="2"/>
      <c r="D56" s="2"/>
      <c r="E56" s="2"/>
      <c r="F56" s="3"/>
      <c r="G56" s="19"/>
    </row>
    <row r="57" spans="1:7">
      <c r="A57" s="138" t="s">
        <v>131</v>
      </c>
      <c r="B57" s="2"/>
      <c r="C57" s="2"/>
      <c r="D57" s="2"/>
      <c r="E57" s="2"/>
      <c r="F57" s="3"/>
      <c r="G57" s="19"/>
    </row>
    <row r="58" spans="1:7">
      <c r="A58" s="21"/>
      <c r="B58" s="21"/>
      <c r="C58" s="21"/>
      <c r="D58" s="21"/>
      <c r="E58" s="21"/>
      <c r="F58" s="19"/>
      <c r="G58" s="19"/>
    </row>
    <row r="59" spans="1:7">
      <c r="A59" s="21"/>
      <c r="B59" s="21"/>
      <c r="C59" s="21"/>
      <c r="D59" s="21"/>
      <c r="E59" s="21"/>
      <c r="F59" s="19"/>
      <c r="G59" s="19"/>
    </row>
    <row r="60" spans="1:7">
      <c r="A60" s="21"/>
      <c r="B60" s="21"/>
      <c r="C60" s="21"/>
      <c r="D60" s="21"/>
      <c r="E60" s="21"/>
      <c r="F60" s="19"/>
      <c r="G60" s="19"/>
    </row>
    <row r="61" spans="1:7">
      <c r="A61" s="21"/>
      <c r="B61" s="21"/>
      <c r="C61" s="21"/>
      <c r="D61" s="21"/>
      <c r="E61" s="21"/>
      <c r="F61" s="19"/>
      <c r="G61" s="19"/>
    </row>
    <row r="62" spans="1:7">
      <c r="A62" s="21"/>
      <c r="B62" s="21"/>
      <c r="C62" s="21"/>
      <c r="D62" s="21"/>
      <c r="E62" s="21"/>
      <c r="F62" s="19"/>
      <c r="G62" s="19"/>
    </row>
    <row r="63" spans="1:7">
      <c r="A63" s="21"/>
      <c r="B63" s="21"/>
      <c r="C63" s="21"/>
      <c r="D63" s="21"/>
      <c r="E63" s="21"/>
      <c r="F63" s="19"/>
      <c r="G63" s="19"/>
    </row>
    <row r="64" spans="1:7">
      <c r="A64" s="21"/>
      <c r="B64" s="21"/>
      <c r="C64" s="21"/>
      <c r="D64" s="21"/>
      <c r="E64" s="21"/>
      <c r="F64" s="19"/>
      <c r="G64" s="19"/>
    </row>
    <row r="65" spans="1:8">
      <c r="A65" s="21"/>
      <c r="B65" s="21"/>
      <c r="C65" s="21"/>
      <c r="D65" s="21"/>
      <c r="E65" s="21"/>
      <c r="F65" s="19"/>
      <c r="G65" s="19"/>
    </row>
    <row r="66" spans="1:8">
      <c r="A66" s="21"/>
      <c r="B66" s="21"/>
      <c r="C66" s="21"/>
      <c r="D66" s="21"/>
      <c r="E66" s="21"/>
      <c r="F66" s="19"/>
      <c r="G66" s="19"/>
    </row>
    <row r="67" spans="1:8">
      <c r="A67" s="21"/>
      <c r="B67" s="21"/>
      <c r="C67" s="21"/>
      <c r="D67" s="21"/>
      <c r="E67" s="21"/>
      <c r="F67" s="19"/>
      <c r="G67" s="19"/>
    </row>
    <row r="68" spans="1:8">
      <c r="A68" s="21"/>
      <c r="B68" s="21"/>
      <c r="C68" s="21"/>
      <c r="D68" s="21"/>
      <c r="E68" s="21"/>
      <c r="F68" s="19"/>
      <c r="G68" s="19"/>
    </row>
    <row r="69" spans="1:8">
      <c r="A69" s="21"/>
      <c r="B69" s="21"/>
      <c r="C69" s="21"/>
      <c r="D69" s="21"/>
      <c r="E69" s="21"/>
      <c r="F69" s="19"/>
      <c r="G69" s="19"/>
    </row>
    <row r="70" spans="1:8">
      <c r="A70" s="21"/>
      <c r="B70" s="21"/>
      <c r="C70" s="21"/>
      <c r="D70" s="21"/>
      <c r="E70" s="21"/>
      <c r="F70" s="19"/>
      <c r="G70" s="19"/>
    </row>
    <row r="71" spans="1:8">
      <c r="A71" s="21"/>
      <c r="B71" s="21"/>
      <c r="C71" s="21"/>
      <c r="D71" s="21"/>
      <c r="E71" s="21"/>
      <c r="F71" s="19"/>
      <c r="G71" s="19"/>
    </row>
    <row r="72" spans="1:8">
      <c r="A72" s="21"/>
      <c r="B72" s="21"/>
      <c r="C72" s="21"/>
      <c r="D72" s="21"/>
      <c r="E72" s="21"/>
      <c r="F72" s="19"/>
      <c r="G72" s="19"/>
    </row>
    <row r="73" spans="1:8">
      <c r="A73" s="21"/>
      <c r="B73" s="21"/>
      <c r="C73" s="21"/>
      <c r="D73" s="21"/>
      <c r="E73" s="21"/>
      <c r="F73" s="19"/>
      <c r="G73" s="19"/>
    </row>
    <row r="74" spans="1:8">
      <c r="A74" s="21"/>
      <c r="B74" s="21"/>
      <c r="C74" s="21"/>
      <c r="D74" s="21"/>
      <c r="E74" s="21"/>
      <c r="F74" s="19"/>
      <c r="G74" s="19"/>
    </row>
    <row r="75" spans="1:8">
      <c r="A75" s="21"/>
      <c r="B75" s="21"/>
      <c r="C75" s="21"/>
      <c r="D75" s="21"/>
      <c r="E75" s="21"/>
      <c r="F75" s="19"/>
      <c r="G75" s="19"/>
    </row>
    <row r="76" spans="1:8">
      <c r="A76" s="21"/>
      <c r="B76" s="21"/>
      <c r="C76" s="21"/>
      <c r="D76" s="21"/>
      <c r="E76" s="21"/>
      <c r="F76" s="19"/>
      <c r="G76" s="19"/>
      <c r="H76" s="36"/>
    </row>
    <row r="77" spans="1:8">
      <c r="A77" s="23"/>
      <c r="B77" s="23"/>
      <c r="C77" s="23"/>
      <c r="D77" s="23"/>
      <c r="E77" s="23"/>
      <c r="F77" s="37"/>
      <c r="G77" s="21"/>
    </row>
    <row r="78" spans="1:8">
      <c r="A78" s="21"/>
      <c r="B78" s="21"/>
      <c r="C78" s="21"/>
      <c r="D78" s="21"/>
      <c r="E78" s="21"/>
      <c r="F78" s="19"/>
      <c r="G78" s="19"/>
    </row>
    <row r="79" spans="1:8">
      <c r="A79" s="40"/>
      <c r="B79" s="21"/>
      <c r="C79" s="21"/>
      <c r="D79" s="21"/>
      <c r="E79" s="21"/>
      <c r="F79" s="19"/>
      <c r="G79" s="19"/>
    </row>
    <row r="80" spans="1:8">
      <c r="A80" s="21"/>
      <c r="B80" s="21"/>
      <c r="C80" s="21"/>
      <c r="D80" s="21"/>
      <c r="E80" s="21"/>
      <c r="F80" s="19"/>
      <c r="G80" s="19"/>
    </row>
    <row r="81" spans="1:9">
      <c r="A81" s="21"/>
      <c r="B81" s="21"/>
      <c r="C81" s="21"/>
      <c r="D81" s="21"/>
      <c r="E81" s="21"/>
      <c r="F81" s="19"/>
      <c r="G81" s="19"/>
    </row>
    <row r="82" spans="1:9">
      <c r="A82" s="21"/>
      <c r="B82" s="21"/>
      <c r="C82" s="21"/>
      <c r="D82" s="21"/>
      <c r="E82" s="21"/>
      <c r="F82" s="19"/>
      <c r="G82" s="19"/>
    </row>
    <row r="83" spans="1:9">
      <c r="A83" s="21"/>
      <c r="B83" s="21"/>
      <c r="C83" s="21"/>
      <c r="D83" s="21"/>
      <c r="E83" s="21"/>
      <c r="F83" s="19"/>
      <c r="G83" s="19"/>
    </row>
    <row r="84" spans="1:9">
      <c r="A84" s="21"/>
      <c r="B84" s="21"/>
      <c r="C84" s="21"/>
      <c r="D84" s="21"/>
      <c r="E84" s="21"/>
      <c r="F84" s="19"/>
      <c r="G84" s="19"/>
    </row>
    <row r="85" spans="1:9">
      <c r="A85" s="21"/>
      <c r="B85" s="21"/>
      <c r="C85" s="21"/>
      <c r="D85" s="21"/>
      <c r="E85" s="21"/>
      <c r="F85" s="19"/>
      <c r="G85" s="19"/>
    </row>
    <row r="86" spans="1:9">
      <c r="A86" s="21"/>
      <c r="B86" s="21"/>
      <c r="C86" s="21"/>
      <c r="D86" s="21"/>
      <c r="E86" s="21"/>
      <c r="F86" s="19"/>
      <c r="G86" s="19"/>
    </row>
    <row r="87" spans="1:9">
      <c r="A87" s="21"/>
      <c r="B87" s="21"/>
      <c r="C87" s="21"/>
      <c r="D87" s="21"/>
      <c r="E87" s="21"/>
      <c r="F87" s="19"/>
      <c r="G87" s="19"/>
    </row>
    <row r="88" spans="1:9">
      <c r="A88" s="21"/>
      <c r="B88" s="21"/>
      <c r="C88" s="21"/>
      <c r="D88" s="21"/>
      <c r="E88" s="21"/>
      <c r="F88" s="19"/>
      <c r="G88" s="19"/>
    </row>
    <row r="89" spans="1:9">
      <c r="A89" s="21"/>
      <c r="B89" s="21"/>
      <c r="C89" s="21"/>
      <c r="D89" s="21"/>
      <c r="E89" s="21"/>
      <c r="F89" s="19"/>
      <c r="G89" s="19"/>
    </row>
    <row r="90" spans="1:9">
      <c r="A90" s="21"/>
      <c r="B90" s="21"/>
      <c r="C90" s="21"/>
      <c r="D90" s="21"/>
      <c r="E90" s="21"/>
      <c r="F90" s="19"/>
      <c r="G90" s="19"/>
    </row>
    <row r="91" spans="1:9" s="41" customFormat="1">
      <c r="A91" s="23"/>
      <c r="B91" s="23"/>
      <c r="C91" s="23"/>
      <c r="D91" s="23"/>
      <c r="E91" s="23"/>
      <c r="F91" s="37"/>
      <c r="G91" s="23"/>
      <c r="H91" s="37"/>
      <c r="I91" s="23"/>
    </row>
    <row r="92" spans="1:9">
      <c r="A92" s="21"/>
      <c r="B92" s="21"/>
      <c r="C92" s="21"/>
      <c r="D92" s="21"/>
      <c r="E92" s="21"/>
      <c r="F92" s="19"/>
      <c r="G92" s="19"/>
    </row>
    <row r="93" spans="1:9">
      <c r="A93" s="21"/>
      <c r="B93" s="21"/>
      <c r="C93" s="21"/>
      <c r="D93" s="21"/>
      <c r="E93" s="21"/>
      <c r="F93" s="19"/>
      <c r="G93" s="19"/>
    </row>
    <row r="94" spans="1:9">
      <c r="A94" s="21"/>
      <c r="B94" s="21"/>
      <c r="C94" s="21"/>
      <c r="D94" s="21"/>
      <c r="E94" s="21"/>
      <c r="F94" s="19"/>
      <c r="G94" s="19"/>
    </row>
    <row r="95" spans="1:9">
      <c r="A95" s="21"/>
      <c r="B95" s="21"/>
      <c r="C95" s="21"/>
      <c r="D95" s="21"/>
      <c r="E95" s="21"/>
      <c r="F95" s="19"/>
      <c r="G95" s="19"/>
    </row>
    <row r="96" spans="1:9">
      <c r="A96" s="21"/>
      <c r="B96" s="21"/>
      <c r="C96" s="21"/>
      <c r="D96" s="21"/>
      <c r="E96" s="21"/>
      <c r="F96" s="21"/>
      <c r="G96" s="19"/>
    </row>
    <row r="97" spans="1:7">
      <c r="A97" s="42"/>
      <c r="B97" s="42"/>
      <c r="C97" s="42"/>
      <c r="D97" s="42"/>
      <c r="E97" s="42"/>
      <c r="F97" s="42"/>
      <c r="G97" s="19"/>
    </row>
    <row r="98" spans="1:7">
      <c r="A98" s="21"/>
      <c r="B98" s="21"/>
      <c r="C98" s="21"/>
      <c r="D98" s="21"/>
      <c r="E98" s="21"/>
      <c r="F98" s="21"/>
      <c r="G98" s="19"/>
    </row>
    <row r="99" spans="1:7">
      <c r="A99" s="21"/>
      <c r="B99" s="21"/>
      <c r="C99" s="21"/>
      <c r="D99" s="21"/>
      <c r="E99" s="21"/>
      <c r="F99" s="21"/>
      <c r="G99" s="19"/>
    </row>
    <row r="100" spans="1:7">
      <c r="A100" s="21"/>
      <c r="B100" s="21"/>
      <c r="C100" s="21"/>
      <c r="D100" s="21"/>
      <c r="E100" s="21"/>
      <c r="F100" s="21"/>
      <c r="G100" s="19"/>
    </row>
    <row r="101" spans="1:7">
      <c r="A101" s="21"/>
      <c r="B101" s="21"/>
      <c r="C101" s="21"/>
      <c r="D101" s="21"/>
      <c r="E101" s="21"/>
      <c r="F101" s="21"/>
      <c r="G101" s="19"/>
    </row>
    <row r="102" spans="1:7">
      <c r="A102" s="21"/>
      <c r="B102" s="21"/>
      <c r="C102" s="21"/>
      <c r="D102" s="21"/>
      <c r="E102" s="21"/>
      <c r="F102" s="21"/>
      <c r="G102" s="19"/>
    </row>
    <row r="103" spans="1:7">
      <c r="A103" s="21"/>
      <c r="B103" s="21"/>
      <c r="C103" s="21"/>
      <c r="D103" s="21"/>
      <c r="E103" s="21"/>
      <c r="F103" s="21"/>
      <c r="G103" s="19"/>
    </row>
    <row r="104" spans="1:7">
      <c r="A104" s="21"/>
      <c r="B104" s="21"/>
      <c r="C104" s="21"/>
      <c r="D104" s="21"/>
      <c r="E104" s="21"/>
      <c r="F104" s="21"/>
      <c r="G104" s="19"/>
    </row>
    <row r="105" spans="1:7">
      <c r="A105" s="21"/>
      <c r="B105" s="21"/>
      <c r="C105" s="21"/>
      <c r="D105" s="21"/>
      <c r="E105" s="21"/>
      <c r="F105" s="21"/>
      <c r="G105" s="19"/>
    </row>
    <row r="106" spans="1:7">
      <c r="A106" s="21"/>
      <c r="B106" s="21"/>
      <c r="C106" s="21"/>
      <c r="D106" s="21"/>
      <c r="E106" s="21"/>
      <c r="F106" s="21"/>
      <c r="G106" s="19"/>
    </row>
    <row r="107" spans="1:7">
      <c r="A107" s="21"/>
      <c r="B107" s="21"/>
      <c r="C107" s="21"/>
      <c r="D107" s="21"/>
      <c r="E107" s="21"/>
      <c r="F107" s="21"/>
      <c r="G107" s="19"/>
    </row>
    <row r="108" spans="1:7">
      <c r="A108" s="21"/>
      <c r="B108" s="21"/>
      <c r="C108" s="21"/>
      <c r="D108" s="21"/>
      <c r="E108" s="21"/>
      <c r="F108" s="21"/>
      <c r="G108" s="19"/>
    </row>
    <row r="109" spans="1:7">
      <c r="A109" s="21"/>
      <c r="B109" s="21"/>
      <c r="C109" s="21"/>
      <c r="D109" s="21"/>
      <c r="E109" s="21"/>
      <c r="F109" s="21"/>
      <c r="G109" s="19"/>
    </row>
    <row r="110" spans="1:7">
      <c r="A110" s="21"/>
      <c r="B110" s="21"/>
      <c r="C110" s="21"/>
      <c r="D110" s="21"/>
      <c r="E110" s="21"/>
      <c r="F110" s="21"/>
      <c r="G110" s="19"/>
    </row>
    <row r="111" spans="1:7">
      <c r="A111" s="21"/>
      <c r="B111" s="21"/>
      <c r="C111" s="21"/>
      <c r="D111" s="21"/>
      <c r="E111" s="21"/>
      <c r="F111" s="21"/>
      <c r="G111" s="19"/>
    </row>
    <row r="112" spans="1:7">
      <c r="A112" s="21"/>
      <c r="B112" s="21"/>
      <c r="C112" s="21"/>
      <c r="D112" s="21"/>
      <c r="E112" s="21"/>
      <c r="F112" s="21"/>
      <c r="G112" s="19"/>
    </row>
    <row r="113" spans="1:7">
      <c r="A113" s="21"/>
      <c r="B113" s="21"/>
      <c r="C113" s="21"/>
      <c r="D113" s="21"/>
      <c r="E113" s="21"/>
      <c r="F113" s="21"/>
      <c r="G113" s="19"/>
    </row>
    <row r="114" spans="1:7">
      <c r="A114" s="21"/>
      <c r="B114" s="21"/>
      <c r="C114" s="21"/>
      <c r="D114" s="21"/>
      <c r="E114" s="21"/>
      <c r="F114" s="21"/>
      <c r="G114" s="19"/>
    </row>
    <row r="115" spans="1:7">
      <c r="A115" s="21"/>
      <c r="B115" s="21"/>
      <c r="C115" s="21"/>
      <c r="D115" s="21"/>
      <c r="E115" s="21"/>
      <c r="F115" s="21"/>
      <c r="G115" s="19"/>
    </row>
    <row r="116" spans="1:7">
      <c r="A116" s="21"/>
      <c r="B116" s="21"/>
      <c r="C116" s="21"/>
      <c r="D116" s="21"/>
      <c r="E116" s="21"/>
      <c r="F116" s="21"/>
      <c r="G116" s="19"/>
    </row>
    <row r="117" spans="1:7">
      <c r="A117" s="21"/>
      <c r="B117" s="21"/>
      <c r="C117" s="21"/>
      <c r="D117" s="21"/>
      <c r="E117" s="21"/>
      <c r="F117" s="21"/>
      <c r="G117" s="19"/>
    </row>
    <row r="118" spans="1:7">
      <c r="A118" s="21"/>
      <c r="B118" s="21"/>
      <c r="C118" s="21"/>
      <c r="D118" s="21"/>
      <c r="E118" s="21"/>
      <c r="F118" s="21"/>
      <c r="G118" s="19"/>
    </row>
    <row r="119" spans="1:7">
      <c r="A119" s="21"/>
      <c r="B119" s="21"/>
      <c r="C119" s="21"/>
      <c r="D119" s="21"/>
      <c r="E119" s="21"/>
      <c r="F119" s="21"/>
      <c r="G119" s="19"/>
    </row>
    <row r="120" spans="1:7">
      <c r="A120" s="21"/>
      <c r="B120" s="21"/>
      <c r="C120" s="21"/>
      <c r="D120" s="21"/>
      <c r="E120" s="21"/>
      <c r="F120" s="21"/>
      <c r="G120" s="19"/>
    </row>
    <row r="121" spans="1:7">
      <c r="A121" s="21"/>
      <c r="B121" s="21"/>
      <c r="C121" s="21"/>
      <c r="D121" s="21"/>
      <c r="E121" s="21"/>
      <c r="F121" s="21"/>
      <c r="G121" s="19"/>
    </row>
    <row r="122" spans="1:7">
      <c r="A122" s="21"/>
      <c r="B122" s="21"/>
      <c r="C122" s="21"/>
      <c r="D122" s="21"/>
      <c r="E122" s="21"/>
      <c r="F122" s="21"/>
      <c r="G122" s="19"/>
    </row>
    <row r="123" spans="1:7">
      <c r="A123" s="21"/>
      <c r="B123" s="21"/>
      <c r="C123" s="21"/>
      <c r="D123" s="21"/>
      <c r="E123" s="21"/>
      <c r="F123" s="21"/>
      <c r="G123" s="19"/>
    </row>
    <row r="124" spans="1:7">
      <c r="A124" s="21"/>
      <c r="B124" s="21"/>
      <c r="C124" s="21"/>
      <c r="D124" s="21"/>
      <c r="E124" s="21"/>
      <c r="F124" s="21"/>
      <c r="G124" s="19"/>
    </row>
    <row r="125" spans="1:7">
      <c r="A125" s="21"/>
      <c r="B125" s="21"/>
      <c r="C125" s="21"/>
      <c r="D125" s="21"/>
      <c r="E125" s="21"/>
      <c r="F125" s="21"/>
      <c r="G125" s="19"/>
    </row>
    <row r="126" spans="1:7">
      <c r="A126" s="21"/>
      <c r="B126" s="21"/>
      <c r="C126" s="21"/>
      <c r="D126" s="21"/>
      <c r="E126" s="21"/>
      <c r="F126" s="21"/>
      <c r="G126" s="19"/>
    </row>
    <row r="127" spans="1:7">
      <c r="A127" s="21"/>
      <c r="B127" s="21"/>
      <c r="C127" s="21"/>
      <c r="D127" s="21"/>
      <c r="E127" s="21"/>
      <c r="F127" s="21"/>
      <c r="G127" s="19"/>
    </row>
    <row r="128" spans="1:7">
      <c r="A128" s="21"/>
      <c r="B128" s="21"/>
      <c r="C128" s="21"/>
      <c r="D128" s="21"/>
      <c r="E128" s="21"/>
      <c r="F128" s="21"/>
      <c r="G128" s="19"/>
    </row>
    <row r="129" spans="1:7">
      <c r="A129" s="21"/>
      <c r="B129" s="21"/>
      <c r="C129" s="21"/>
      <c r="D129" s="21"/>
      <c r="E129" s="21"/>
      <c r="F129" s="21"/>
      <c r="G129" s="19"/>
    </row>
    <row r="130" spans="1:7">
      <c r="A130" s="21"/>
      <c r="B130" s="21"/>
      <c r="C130" s="21"/>
      <c r="D130" s="21"/>
      <c r="E130" s="21"/>
      <c r="F130" s="21"/>
      <c r="G130" s="19"/>
    </row>
    <row r="131" spans="1:7">
      <c r="A131" s="21"/>
      <c r="B131" s="21"/>
      <c r="C131" s="21"/>
      <c r="D131" s="21"/>
      <c r="E131" s="21"/>
      <c r="F131" s="21"/>
      <c r="G131" s="19"/>
    </row>
    <row r="132" spans="1:7">
      <c r="A132" s="21"/>
      <c r="B132" s="21"/>
      <c r="C132" s="21"/>
      <c r="D132" s="21"/>
      <c r="E132" s="21"/>
      <c r="F132" s="21"/>
      <c r="G132" s="19"/>
    </row>
    <row r="133" spans="1:7">
      <c r="A133" s="21"/>
      <c r="B133" s="21"/>
      <c r="C133" s="21"/>
      <c r="D133" s="21"/>
      <c r="E133" s="21"/>
      <c r="F133" s="21"/>
      <c r="G133" s="19"/>
    </row>
    <row r="134" spans="1:7">
      <c r="A134" s="21"/>
      <c r="B134" s="21"/>
      <c r="C134" s="21"/>
      <c r="D134" s="21"/>
      <c r="E134" s="21"/>
      <c r="F134" s="21"/>
      <c r="G134" s="19"/>
    </row>
    <row r="135" spans="1:7">
      <c r="A135" s="21"/>
      <c r="B135" s="21"/>
      <c r="C135" s="21"/>
      <c r="D135" s="21"/>
      <c r="E135" s="21"/>
      <c r="F135" s="21"/>
      <c r="G135" s="19"/>
    </row>
    <row r="136" spans="1:7">
      <c r="A136" s="21"/>
      <c r="B136" s="21"/>
      <c r="C136" s="21"/>
      <c r="D136" s="21"/>
      <c r="E136" s="21"/>
      <c r="F136" s="21"/>
      <c r="G136" s="19"/>
    </row>
    <row r="137" spans="1:7">
      <c r="A137" s="21"/>
      <c r="B137" s="21"/>
      <c r="C137" s="21"/>
      <c r="D137" s="21"/>
      <c r="E137" s="21"/>
      <c r="F137" s="21"/>
      <c r="G137" s="19"/>
    </row>
    <row r="138" spans="1:7">
      <c r="A138" s="21"/>
      <c r="B138" s="21"/>
      <c r="C138" s="21"/>
      <c r="D138" s="21"/>
      <c r="E138" s="21"/>
      <c r="F138" s="21"/>
      <c r="G138" s="19"/>
    </row>
    <row r="139" spans="1:7">
      <c r="A139" s="21"/>
      <c r="B139" s="21"/>
      <c r="C139" s="21"/>
      <c r="D139" s="21"/>
      <c r="E139" s="21"/>
      <c r="F139" s="21"/>
      <c r="G139" s="19"/>
    </row>
    <row r="140" spans="1:7">
      <c r="A140" s="21"/>
      <c r="B140" s="21"/>
      <c r="C140" s="21"/>
      <c r="D140" s="21"/>
      <c r="E140" s="21"/>
      <c r="F140" s="21"/>
      <c r="G140" s="19"/>
    </row>
    <row r="141" spans="1:7">
      <c r="A141" s="21"/>
      <c r="B141" s="21"/>
      <c r="C141" s="21"/>
      <c r="D141" s="21"/>
      <c r="E141" s="21"/>
      <c r="F141" s="21"/>
      <c r="G141" s="19"/>
    </row>
    <row r="142" spans="1:7">
      <c r="A142" s="21"/>
      <c r="B142" s="21"/>
      <c r="C142" s="21"/>
      <c r="D142" s="21"/>
      <c r="E142" s="21"/>
      <c r="F142" s="21"/>
      <c r="G142" s="19"/>
    </row>
    <row r="143" spans="1:7">
      <c r="A143" s="21"/>
      <c r="B143" s="21"/>
      <c r="C143" s="21"/>
      <c r="D143" s="21"/>
      <c r="E143" s="21"/>
      <c r="F143" s="21"/>
      <c r="G143" s="19"/>
    </row>
    <row r="144" spans="1:7">
      <c r="A144" s="21"/>
      <c r="B144" s="21"/>
      <c r="C144" s="21"/>
      <c r="D144" s="21"/>
      <c r="E144" s="21"/>
      <c r="F144" s="21"/>
      <c r="G144" s="19"/>
    </row>
    <row r="145" spans="1:7">
      <c r="A145" s="21"/>
      <c r="B145" s="21"/>
      <c r="C145" s="21"/>
      <c r="D145" s="21"/>
      <c r="E145" s="21"/>
      <c r="F145" s="21"/>
      <c r="G145" s="19"/>
    </row>
    <row r="146" spans="1:7">
      <c r="A146" s="21"/>
      <c r="B146" s="21"/>
      <c r="C146" s="21"/>
      <c r="D146" s="21"/>
      <c r="E146" s="21"/>
      <c r="F146" s="21"/>
      <c r="G146" s="19"/>
    </row>
    <row r="147" spans="1:7">
      <c r="A147" s="21"/>
      <c r="B147" s="21"/>
      <c r="C147" s="21"/>
      <c r="D147" s="21"/>
      <c r="E147" s="21"/>
      <c r="F147" s="21"/>
      <c r="G147" s="19"/>
    </row>
    <row r="148" spans="1:7">
      <c r="A148" s="21"/>
      <c r="B148" s="21"/>
      <c r="C148" s="21"/>
      <c r="D148" s="21"/>
      <c r="E148" s="21"/>
      <c r="F148" s="21"/>
      <c r="G148" s="19"/>
    </row>
    <row r="149" spans="1:7">
      <c r="A149" s="21"/>
      <c r="B149" s="21"/>
      <c r="C149" s="21"/>
      <c r="D149" s="21"/>
      <c r="E149" s="21"/>
      <c r="F149" s="21"/>
      <c r="G149" s="19"/>
    </row>
    <row r="150" spans="1:7">
      <c r="A150" s="21"/>
      <c r="B150" s="21"/>
      <c r="C150" s="21"/>
      <c r="D150" s="21"/>
      <c r="E150" s="21"/>
      <c r="F150" s="21"/>
      <c r="G150" s="19"/>
    </row>
    <row r="151" spans="1:7">
      <c r="A151" s="21"/>
      <c r="B151" s="21"/>
      <c r="C151" s="21"/>
      <c r="D151" s="21"/>
      <c r="E151" s="21"/>
      <c r="F151" s="21"/>
      <c r="G151" s="19"/>
    </row>
    <row r="152" spans="1:7">
      <c r="A152" s="21"/>
      <c r="B152" s="21"/>
      <c r="C152" s="21"/>
      <c r="D152" s="21"/>
      <c r="E152" s="21"/>
      <c r="F152" s="21"/>
      <c r="G152" s="19"/>
    </row>
    <row r="153" spans="1:7">
      <c r="A153" s="21"/>
      <c r="B153" s="21"/>
      <c r="C153" s="21"/>
      <c r="D153" s="21"/>
      <c r="E153" s="21"/>
      <c r="F153" s="21"/>
      <c r="G153" s="19"/>
    </row>
    <row r="154" spans="1:7">
      <c r="A154" s="21"/>
      <c r="B154" s="21"/>
      <c r="C154" s="21"/>
      <c r="D154" s="21"/>
      <c r="E154" s="21"/>
      <c r="F154" s="21"/>
      <c r="G154" s="19"/>
    </row>
    <row r="155" spans="1:7">
      <c r="A155" s="21"/>
      <c r="B155" s="21"/>
      <c r="C155" s="21"/>
      <c r="D155" s="21"/>
      <c r="E155" s="21"/>
      <c r="F155" s="21"/>
      <c r="G155" s="19"/>
    </row>
    <row r="156" spans="1:7">
      <c r="A156" s="21"/>
      <c r="B156" s="21"/>
      <c r="C156" s="21"/>
      <c r="D156" s="21"/>
      <c r="E156" s="21"/>
      <c r="F156" s="21"/>
      <c r="G156" s="19"/>
    </row>
    <row r="157" spans="1:7">
      <c r="A157" s="21"/>
      <c r="B157" s="21"/>
      <c r="C157" s="21"/>
      <c r="D157" s="21"/>
      <c r="E157" s="21"/>
      <c r="F157" s="21"/>
      <c r="G157" s="19"/>
    </row>
    <row r="158" spans="1:7">
      <c r="A158" s="21"/>
      <c r="B158" s="21"/>
      <c r="C158" s="21"/>
      <c r="D158" s="21"/>
      <c r="E158" s="21"/>
      <c r="F158" s="21"/>
      <c r="G158" s="19"/>
    </row>
    <row r="159" spans="1:7">
      <c r="A159" s="21"/>
      <c r="B159" s="21"/>
      <c r="C159" s="21"/>
      <c r="D159" s="21"/>
      <c r="E159" s="21"/>
      <c r="F159" s="21"/>
      <c r="G159" s="19"/>
    </row>
    <row r="160" spans="1:7">
      <c r="A160" s="21"/>
      <c r="B160" s="21"/>
      <c r="C160" s="21"/>
      <c r="D160" s="21"/>
      <c r="E160" s="21"/>
      <c r="F160" s="21"/>
      <c r="G160" s="19"/>
    </row>
    <row r="161" spans="1:7">
      <c r="A161" s="21"/>
      <c r="B161" s="21"/>
      <c r="C161" s="21"/>
      <c r="D161" s="21"/>
      <c r="E161" s="21"/>
      <c r="F161" s="21"/>
      <c r="G161" s="19"/>
    </row>
    <row r="162" spans="1:7">
      <c r="A162" s="21"/>
      <c r="B162" s="21"/>
      <c r="C162" s="21"/>
      <c r="D162" s="21"/>
      <c r="E162" s="21"/>
      <c r="F162" s="21"/>
      <c r="G162" s="19"/>
    </row>
    <row r="163" spans="1:7">
      <c r="A163" s="21"/>
      <c r="B163" s="21"/>
      <c r="C163" s="21"/>
      <c r="D163" s="21"/>
      <c r="E163" s="21"/>
      <c r="F163" s="21"/>
      <c r="G163" s="19"/>
    </row>
    <row r="164" spans="1:7">
      <c r="A164" s="21"/>
      <c r="B164" s="21"/>
      <c r="C164" s="21"/>
      <c r="D164" s="21"/>
      <c r="E164" s="21"/>
      <c r="F164" s="21"/>
      <c r="G164" s="19"/>
    </row>
    <row r="165" spans="1:7">
      <c r="A165" s="21"/>
      <c r="B165" s="21"/>
      <c r="C165" s="21"/>
      <c r="D165" s="21"/>
      <c r="E165" s="21"/>
      <c r="F165" s="21"/>
      <c r="G165" s="19"/>
    </row>
    <row r="166" spans="1:7">
      <c r="A166" s="21"/>
      <c r="B166" s="21"/>
      <c r="C166" s="21"/>
      <c r="D166" s="21"/>
      <c r="E166" s="21"/>
      <c r="F166" s="21"/>
      <c r="G166" s="19"/>
    </row>
    <row r="167" spans="1:7">
      <c r="A167" s="21"/>
      <c r="B167" s="21"/>
      <c r="C167" s="21"/>
      <c r="D167" s="21"/>
      <c r="E167" s="21"/>
      <c r="F167" s="21"/>
      <c r="G167" s="19"/>
    </row>
    <row r="168" spans="1:7">
      <c r="A168" s="21"/>
      <c r="B168" s="21"/>
      <c r="C168" s="21"/>
      <c r="D168" s="21"/>
      <c r="E168" s="21"/>
      <c r="F168" s="21"/>
      <c r="G168" s="19"/>
    </row>
    <row r="169" spans="1:7">
      <c r="A169" s="21"/>
      <c r="B169" s="21"/>
      <c r="C169" s="21"/>
      <c r="D169" s="21"/>
      <c r="E169" s="21"/>
      <c r="F169" s="21"/>
      <c r="G169" s="19"/>
    </row>
    <row r="170" spans="1:7">
      <c r="A170" s="21"/>
      <c r="B170" s="21"/>
      <c r="C170" s="21"/>
      <c r="D170" s="21"/>
      <c r="E170" s="21"/>
      <c r="F170" s="21"/>
      <c r="G170" s="19"/>
    </row>
    <row r="171" spans="1:7">
      <c r="A171" s="21"/>
      <c r="B171" s="21"/>
      <c r="C171" s="21"/>
      <c r="D171" s="21"/>
      <c r="E171" s="21"/>
      <c r="F171" s="21"/>
      <c r="G171" s="19"/>
    </row>
    <row r="172" spans="1:7">
      <c r="A172" s="21"/>
      <c r="B172" s="21"/>
      <c r="C172" s="21"/>
      <c r="D172" s="21"/>
      <c r="E172" s="21"/>
      <c r="F172" s="21"/>
      <c r="G172" s="19"/>
    </row>
    <row r="173" spans="1:7">
      <c r="A173" s="21"/>
      <c r="B173" s="21"/>
      <c r="C173" s="21"/>
      <c r="D173" s="21"/>
      <c r="E173" s="21"/>
      <c r="F173" s="21"/>
      <c r="G173" s="19"/>
    </row>
    <row r="174" spans="1:7">
      <c r="A174" s="21"/>
      <c r="B174" s="21"/>
      <c r="C174" s="21"/>
      <c r="D174" s="21"/>
      <c r="E174" s="21"/>
      <c r="F174" s="21"/>
      <c r="G174" s="19"/>
    </row>
    <row r="175" spans="1:7">
      <c r="A175" s="21"/>
      <c r="B175" s="21"/>
      <c r="C175" s="21"/>
      <c r="D175" s="21"/>
      <c r="E175" s="21"/>
      <c r="F175" s="21"/>
      <c r="G175" s="19"/>
    </row>
    <row r="176" spans="1:7">
      <c r="A176" s="21"/>
      <c r="B176" s="21"/>
      <c r="C176" s="21"/>
      <c r="D176" s="21"/>
      <c r="E176" s="21"/>
      <c r="F176" s="21"/>
      <c r="G176" s="19"/>
    </row>
    <row r="177" spans="1:7">
      <c r="A177" s="21"/>
      <c r="B177" s="21"/>
      <c r="C177" s="21"/>
      <c r="D177" s="21"/>
      <c r="E177" s="21"/>
      <c r="F177" s="21"/>
      <c r="G177" s="19"/>
    </row>
    <row r="178" spans="1:7">
      <c r="A178" s="21"/>
      <c r="B178" s="21"/>
      <c r="C178" s="21"/>
      <c r="D178" s="21"/>
      <c r="E178" s="21"/>
      <c r="F178" s="21"/>
      <c r="G178" s="19"/>
    </row>
    <row r="179" spans="1:7">
      <c r="A179" s="21"/>
      <c r="B179" s="21"/>
      <c r="C179" s="21"/>
      <c r="D179" s="21"/>
      <c r="E179" s="21"/>
      <c r="F179" s="21"/>
      <c r="G179" s="19"/>
    </row>
    <row r="180" spans="1:7">
      <c r="A180" s="21"/>
      <c r="B180" s="21"/>
      <c r="C180" s="21"/>
      <c r="D180" s="21"/>
      <c r="E180" s="21"/>
      <c r="F180" s="21"/>
      <c r="G180" s="19"/>
    </row>
    <row r="181" spans="1:7">
      <c r="A181" s="21"/>
      <c r="B181" s="21"/>
      <c r="C181" s="21"/>
      <c r="D181" s="21"/>
      <c r="E181" s="21"/>
      <c r="F181" s="21"/>
      <c r="G181" s="19"/>
    </row>
    <row r="182" spans="1:7">
      <c r="A182" s="21"/>
      <c r="B182" s="21"/>
      <c r="C182" s="21"/>
      <c r="D182" s="21"/>
      <c r="E182" s="21"/>
      <c r="F182" s="21"/>
      <c r="G182" s="19"/>
    </row>
    <row r="183" spans="1:7">
      <c r="A183" s="21"/>
      <c r="B183" s="21"/>
      <c r="C183" s="21"/>
      <c r="D183" s="21"/>
      <c r="E183" s="21"/>
      <c r="F183" s="21"/>
      <c r="G183" s="19"/>
    </row>
    <row r="184" spans="1:7">
      <c r="A184" s="21"/>
      <c r="B184" s="21"/>
      <c r="C184" s="21"/>
      <c r="D184" s="21"/>
      <c r="E184" s="21"/>
      <c r="F184" s="21"/>
      <c r="G184" s="19"/>
    </row>
    <row r="185" spans="1:7">
      <c r="A185" s="21"/>
      <c r="B185" s="21"/>
      <c r="C185" s="21"/>
      <c r="D185" s="21"/>
      <c r="E185" s="21"/>
      <c r="F185" s="21"/>
      <c r="G185" s="19"/>
    </row>
    <row r="186" spans="1:7">
      <c r="A186" s="21"/>
      <c r="B186" s="21"/>
      <c r="C186" s="21"/>
      <c r="D186" s="21"/>
      <c r="E186" s="21"/>
      <c r="F186" s="21"/>
      <c r="G186" s="19"/>
    </row>
    <row r="187" spans="1:7">
      <c r="A187" s="21"/>
      <c r="B187" s="21"/>
      <c r="C187" s="21"/>
      <c r="D187" s="21"/>
      <c r="E187" s="21"/>
      <c r="F187" s="21"/>
      <c r="G187" s="19"/>
    </row>
    <row r="188" spans="1:7">
      <c r="A188" s="21"/>
      <c r="B188" s="21"/>
      <c r="C188" s="21"/>
      <c r="D188" s="21"/>
      <c r="E188" s="21"/>
      <c r="F188" s="21"/>
      <c r="G188" s="19"/>
    </row>
    <row r="189" spans="1:7">
      <c r="A189" s="21"/>
      <c r="B189" s="21"/>
      <c r="C189" s="21"/>
      <c r="D189" s="21"/>
      <c r="E189" s="21"/>
      <c r="F189" s="21"/>
      <c r="G189" s="19"/>
    </row>
    <row r="190" spans="1:7">
      <c r="A190" s="21"/>
      <c r="B190" s="21"/>
      <c r="C190" s="21"/>
      <c r="D190" s="21"/>
      <c r="E190" s="21"/>
      <c r="F190" s="21"/>
      <c r="G190" s="19"/>
    </row>
    <row r="191" spans="1:7">
      <c r="A191" s="21"/>
      <c r="B191" s="21"/>
      <c r="C191" s="21"/>
      <c r="D191" s="21"/>
      <c r="E191" s="21"/>
      <c r="F191" s="21"/>
      <c r="G191" s="19"/>
    </row>
    <row r="192" spans="1:7">
      <c r="A192" s="21"/>
      <c r="B192" s="21"/>
      <c r="C192" s="21"/>
      <c r="D192" s="21"/>
      <c r="E192" s="21"/>
      <c r="F192" s="21"/>
      <c r="G192" s="19"/>
    </row>
    <row r="193" spans="1:7">
      <c r="A193" s="21"/>
      <c r="B193" s="21"/>
      <c r="C193" s="21"/>
      <c r="D193" s="21"/>
      <c r="E193" s="21"/>
      <c r="F193" s="21"/>
      <c r="G193" s="19"/>
    </row>
    <row r="194" spans="1:7">
      <c r="A194" s="21"/>
      <c r="B194" s="21"/>
      <c r="C194" s="21"/>
      <c r="D194" s="21"/>
      <c r="E194" s="21"/>
      <c r="F194" s="21"/>
      <c r="G194" s="19"/>
    </row>
    <row r="195" spans="1:7">
      <c r="A195" s="21"/>
      <c r="B195" s="21"/>
      <c r="C195" s="21"/>
      <c r="D195" s="21"/>
      <c r="E195" s="21"/>
      <c r="F195" s="21"/>
      <c r="G195" s="19"/>
    </row>
    <row r="196" spans="1:7">
      <c r="A196" s="21"/>
      <c r="B196" s="21"/>
      <c r="C196" s="21"/>
      <c r="D196" s="21"/>
      <c r="E196" s="21"/>
      <c r="F196" s="21"/>
      <c r="G196" s="19"/>
    </row>
    <row r="197" spans="1:7">
      <c r="A197" s="21"/>
      <c r="B197" s="21"/>
      <c r="C197" s="21"/>
      <c r="D197" s="21"/>
      <c r="E197" s="21"/>
      <c r="F197" s="21"/>
      <c r="G197" s="19"/>
    </row>
    <row r="198" spans="1:7">
      <c r="A198" s="21"/>
      <c r="B198" s="21"/>
      <c r="C198" s="21"/>
      <c r="D198" s="21"/>
      <c r="E198" s="21"/>
      <c r="F198" s="21"/>
      <c r="G198" s="19"/>
    </row>
    <row r="199" spans="1:7">
      <c r="A199" s="21"/>
      <c r="B199" s="21"/>
      <c r="C199" s="21"/>
      <c r="D199" s="21"/>
      <c r="E199" s="21"/>
      <c r="F199" s="21"/>
      <c r="G199" s="19"/>
    </row>
    <row r="200" spans="1:7">
      <c r="A200" s="21"/>
      <c r="B200" s="21"/>
      <c r="C200" s="21"/>
      <c r="D200" s="21"/>
      <c r="E200" s="21"/>
      <c r="F200" s="21"/>
      <c r="G200" s="19"/>
    </row>
    <row r="201" spans="1:7">
      <c r="A201" s="21"/>
      <c r="B201" s="21"/>
      <c r="C201" s="21"/>
      <c r="D201" s="21"/>
      <c r="E201" s="21"/>
      <c r="F201" s="21"/>
      <c r="G201" s="19"/>
    </row>
    <row r="202" spans="1:7">
      <c r="A202" s="21"/>
      <c r="B202" s="21"/>
      <c r="C202" s="21"/>
      <c r="D202" s="21"/>
      <c r="E202" s="21"/>
      <c r="F202" s="21"/>
      <c r="G202" s="19"/>
    </row>
    <row r="203" spans="1:7">
      <c r="A203" s="21"/>
      <c r="B203" s="21"/>
      <c r="C203" s="21"/>
      <c r="D203" s="21"/>
      <c r="E203" s="21"/>
      <c r="F203" s="21"/>
      <c r="G203" s="19"/>
    </row>
    <row r="204" spans="1:7">
      <c r="A204" s="21"/>
      <c r="B204" s="21"/>
      <c r="C204" s="21"/>
      <c r="D204" s="21"/>
      <c r="E204" s="21"/>
      <c r="F204" s="21"/>
      <c r="G204" s="19"/>
    </row>
    <row r="205" spans="1:7">
      <c r="A205" s="21"/>
      <c r="B205" s="21"/>
      <c r="C205" s="21"/>
      <c r="D205" s="21"/>
      <c r="E205" s="21"/>
      <c r="F205" s="21"/>
      <c r="G205" s="19"/>
    </row>
    <row r="206" spans="1:7">
      <c r="A206" s="21"/>
      <c r="B206" s="21"/>
      <c r="C206" s="21"/>
      <c r="D206" s="21"/>
      <c r="E206" s="21"/>
      <c r="F206" s="21"/>
      <c r="G206" s="19"/>
    </row>
    <row r="207" spans="1:7">
      <c r="A207" s="21"/>
      <c r="B207" s="21"/>
      <c r="C207" s="21"/>
      <c r="D207" s="21"/>
      <c r="E207" s="21"/>
      <c r="F207" s="21"/>
      <c r="G207" s="19"/>
    </row>
    <row r="208" spans="1:7">
      <c r="A208" s="21"/>
      <c r="B208" s="21"/>
      <c r="C208" s="21"/>
      <c r="D208" s="21"/>
      <c r="E208" s="21"/>
      <c r="F208" s="21"/>
      <c r="G208" s="19"/>
    </row>
    <row r="209" spans="1:7">
      <c r="A209" s="21"/>
      <c r="B209" s="21"/>
      <c r="C209" s="21"/>
      <c r="D209" s="21"/>
      <c r="E209" s="21"/>
      <c r="F209" s="21"/>
      <c r="G209" s="19"/>
    </row>
    <row r="210" spans="1:7">
      <c r="A210" s="21"/>
      <c r="B210" s="21"/>
      <c r="C210" s="21"/>
      <c r="D210" s="21"/>
      <c r="E210" s="21"/>
      <c r="F210" s="21"/>
      <c r="G210" s="19"/>
    </row>
    <row r="211" spans="1:7">
      <c r="A211" s="21"/>
      <c r="B211" s="21"/>
      <c r="C211" s="21"/>
      <c r="D211" s="21"/>
      <c r="E211" s="21"/>
      <c r="F211" s="21"/>
      <c r="G211" s="19"/>
    </row>
    <row r="212" spans="1:7">
      <c r="A212" s="21"/>
      <c r="B212" s="21"/>
      <c r="C212" s="21"/>
      <c r="D212" s="21"/>
      <c r="E212" s="21"/>
      <c r="F212" s="21"/>
      <c r="G212" s="19"/>
    </row>
    <row r="213" spans="1:7">
      <c r="A213" s="21"/>
      <c r="B213" s="21"/>
      <c r="C213" s="21"/>
      <c r="D213" s="21"/>
      <c r="E213" s="21"/>
      <c r="F213" s="21"/>
      <c r="G213" s="19"/>
    </row>
    <row r="214" spans="1:7">
      <c r="A214" s="21"/>
      <c r="B214" s="21"/>
      <c r="C214" s="21"/>
      <c r="D214" s="21"/>
      <c r="E214" s="21"/>
      <c r="F214" s="21"/>
      <c r="G214" s="19"/>
    </row>
    <row r="215" spans="1:7">
      <c r="A215" s="21"/>
      <c r="B215" s="21"/>
      <c r="C215" s="21"/>
      <c r="D215" s="21"/>
      <c r="E215" s="21"/>
      <c r="F215" s="21"/>
      <c r="G215" s="19"/>
    </row>
    <row r="216" spans="1:7">
      <c r="A216" s="21"/>
      <c r="B216" s="21"/>
      <c r="C216" s="21"/>
      <c r="D216" s="21"/>
      <c r="E216" s="21"/>
      <c r="F216" s="21"/>
      <c r="G216" s="19"/>
    </row>
    <row r="217" spans="1:7">
      <c r="A217" s="21"/>
      <c r="B217" s="21"/>
      <c r="C217" s="21"/>
      <c r="D217" s="21"/>
      <c r="E217" s="21"/>
      <c r="F217" s="21"/>
      <c r="G217" s="19"/>
    </row>
    <row r="218" spans="1:7">
      <c r="A218" s="21"/>
      <c r="B218" s="21"/>
      <c r="C218" s="21"/>
      <c r="D218" s="21"/>
      <c r="E218" s="21"/>
      <c r="F218" s="21"/>
      <c r="G218" s="19"/>
    </row>
    <row r="219" spans="1:7">
      <c r="A219" s="21"/>
      <c r="B219" s="21"/>
      <c r="C219" s="21"/>
      <c r="D219" s="21"/>
      <c r="E219" s="21"/>
      <c r="F219" s="21"/>
      <c r="G219" s="19"/>
    </row>
    <row r="220" spans="1:7">
      <c r="A220" s="21"/>
      <c r="B220" s="21"/>
      <c r="C220" s="21"/>
      <c r="D220" s="21"/>
      <c r="E220" s="21"/>
      <c r="F220" s="21"/>
      <c r="G220" s="19"/>
    </row>
    <row r="221" spans="1:7">
      <c r="A221" s="21"/>
      <c r="B221" s="21"/>
      <c r="C221" s="21"/>
      <c r="D221" s="21"/>
      <c r="E221" s="21"/>
      <c r="F221" s="21"/>
      <c r="G221" s="19"/>
    </row>
    <row r="222" spans="1:7">
      <c r="A222" s="21"/>
      <c r="B222" s="21"/>
      <c r="C222" s="21"/>
      <c r="D222" s="21"/>
      <c r="E222" s="21"/>
      <c r="F222" s="21"/>
      <c r="G222" s="19"/>
    </row>
    <row r="223" spans="1:7">
      <c r="A223" s="21"/>
      <c r="B223" s="21"/>
      <c r="C223" s="21"/>
      <c r="D223" s="21"/>
      <c r="E223" s="21"/>
      <c r="F223" s="21"/>
      <c r="G223" s="19"/>
    </row>
    <row r="224" spans="1:7">
      <c r="A224" s="21"/>
      <c r="B224" s="21"/>
      <c r="C224" s="21"/>
      <c r="D224" s="21"/>
      <c r="E224" s="21"/>
      <c r="F224" s="21"/>
      <c r="G224" s="19"/>
    </row>
    <row r="225" spans="1:7">
      <c r="A225" s="21"/>
      <c r="B225" s="21"/>
      <c r="C225" s="21"/>
      <c r="D225" s="21"/>
      <c r="E225" s="21"/>
      <c r="F225" s="21"/>
      <c r="G225" s="19"/>
    </row>
    <row r="226" spans="1:7">
      <c r="A226" s="21"/>
      <c r="B226" s="21"/>
      <c r="C226" s="21"/>
      <c r="D226" s="21"/>
      <c r="E226" s="21"/>
      <c r="F226" s="21"/>
      <c r="G226" s="19"/>
    </row>
    <row r="227" spans="1:7">
      <c r="A227" s="21"/>
      <c r="B227" s="21"/>
      <c r="C227" s="21"/>
      <c r="D227" s="21"/>
      <c r="E227" s="21"/>
      <c r="F227" s="21"/>
      <c r="G227" s="19"/>
    </row>
    <row r="228" spans="1:7">
      <c r="A228" s="21"/>
      <c r="B228" s="21"/>
      <c r="C228" s="21"/>
      <c r="D228" s="21"/>
      <c r="E228" s="21"/>
      <c r="F228" s="21"/>
      <c r="G228" s="19"/>
    </row>
    <row r="229" spans="1:7">
      <c r="A229" s="21"/>
      <c r="B229" s="21"/>
      <c r="C229" s="21"/>
      <c r="D229" s="21"/>
      <c r="E229" s="21"/>
      <c r="F229" s="21"/>
      <c r="G229" s="19"/>
    </row>
    <row r="230" spans="1:7">
      <c r="A230" s="21"/>
      <c r="B230" s="21"/>
      <c r="C230" s="21"/>
      <c r="D230" s="21"/>
      <c r="E230" s="21"/>
      <c r="F230" s="21"/>
      <c r="G230" s="19"/>
    </row>
    <row r="231" spans="1:7">
      <c r="A231" s="21"/>
      <c r="B231" s="21"/>
      <c r="C231" s="21"/>
      <c r="D231" s="21"/>
      <c r="E231" s="21"/>
      <c r="F231" s="21"/>
      <c r="G231" s="19"/>
    </row>
    <row r="232" spans="1:7">
      <c r="A232" s="21"/>
      <c r="B232" s="21"/>
      <c r="C232" s="21"/>
      <c r="D232" s="21"/>
      <c r="E232" s="21"/>
      <c r="F232" s="21"/>
      <c r="G232" s="19"/>
    </row>
    <row r="233" spans="1:7">
      <c r="A233" s="21"/>
      <c r="B233" s="21"/>
      <c r="C233" s="21"/>
      <c r="D233" s="21"/>
      <c r="E233" s="21"/>
      <c r="F233" s="21"/>
      <c r="G233" s="19"/>
    </row>
    <row r="234" spans="1:7">
      <c r="A234" s="21"/>
      <c r="B234" s="21"/>
      <c r="C234" s="21"/>
      <c r="D234" s="21"/>
      <c r="E234" s="21"/>
      <c r="F234" s="21"/>
      <c r="G234" s="19"/>
    </row>
    <row r="235" spans="1:7">
      <c r="A235" s="21"/>
      <c r="B235" s="21"/>
      <c r="C235" s="21"/>
      <c r="D235" s="21"/>
      <c r="E235" s="21"/>
      <c r="F235" s="21"/>
      <c r="G235" s="19"/>
    </row>
    <row r="236" spans="1:7">
      <c r="A236" s="21"/>
      <c r="B236" s="21"/>
      <c r="C236" s="21"/>
      <c r="D236" s="21"/>
      <c r="E236" s="21"/>
      <c r="F236" s="21"/>
      <c r="G236" s="19"/>
    </row>
    <row r="237" spans="1:7">
      <c r="A237" s="21"/>
      <c r="B237" s="21"/>
      <c r="C237" s="21"/>
      <c r="D237" s="21"/>
      <c r="E237" s="21"/>
      <c r="F237" s="21"/>
      <c r="G237" s="19"/>
    </row>
    <row r="238" spans="1:7">
      <c r="A238" s="21"/>
      <c r="B238" s="21"/>
      <c r="C238" s="21"/>
      <c r="D238" s="21"/>
      <c r="E238" s="21"/>
      <c r="F238" s="21"/>
      <c r="G238" s="19"/>
    </row>
    <row r="239" spans="1:7">
      <c r="A239" s="21"/>
      <c r="B239" s="21"/>
      <c r="C239" s="21"/>
      <c r="D239" s="21"/>
      <c r="E239" s="21"/>
      <c r="F239" s="21"/>
      <c r="G239" s="19"/>
    </row>
    <row r="240" spans="1:7">
      <c r="A240" s="21"/>
      <c r="B240" s="21"/>
      <c r="C240" s="21"/>
      <c r="D240" s="21"/>
      <c r="E240" s="21"/>
      <c r="F240" s="21"/>
      <c r="G240" s="19"/>
    </row>
    <row r="241" spans="1:7">
      <c r="A241" s="21"/>
      <c r="B241" s="21"/>
      <c r="C241" s="21"/>
      <c r="D241" s="21"/>
      <c r="E241" s="21"/>
      <c r="F241" s="21"/>
      <c r="G241" s="19"/>
    </row>
    <row r="242" spans="1:7">
      <c r="A242" s="21"/>
      <c r="B242" s="21"/>
      <c r="C242" s="21"/>
      <c r="D242" s="21"/>
      <c r="E242" s="21"/>
      <c r="F242" s="21"/>
      <c r="G242" s="19"/>
    </row>
    <row r="243" spans="1:7">
      <c r="A243" s="21"/>
      <c r="B243" s="21"/>
      <c r="C243" s="21"/>
      <c r="D243" s="21"/>
      <c r="E243" s="21"/>
      <c r="F243" s="21"/>
      <c r="G243" s="19"/>
    </row>
    <row r="244" spans="1:7">
      <c r="A244" s="21"/>
      <c r="B244" s="21"/>
      <c r="C244" s="21"/>
      <c r="D244" s="21"/>
      <c r="E244" s="21"/>
      <c r="F244" s="21"/>
      <c r="G244" s="19"/>
    </row>
    <row r="245" spans="1:7">
      <c r="A245" s="21"/>
      <c r="B245" s="21"/>
      <c r="C245" s="21"/>
      <c r="D245" s="21"/>
      <c r="E245" s="21"/>
      <c r="F245" s="21"/>
      <c r="G245" s="19"/>
    </row>
    <row r="246" spans="1:7">
      <c r="A246" s="21"/>
      <c r="B246" s="21"/>
      <c r="C246" s="21"/>
      <c r="D246" s="21"/>
      <c r="E246" s="21"/>
      <c r="F246" s="21"/>
      <c r="G246" s="19"/>
    </row>
    <row r="247" spans="1:7">
      <c r="A247" s="21"/>
      <c r="B247" s="21"/>
      <c r="C247" s="21"/>
      <c r="D247" s="21"/>
      <c r="E247" s="21"/>
      <c r="F247" s="21"/>
      <c r="G247" s="19"/>
    </row>
    <row r="248" spans="1:7">
      <c r="A248" s="21"/>
      <c r="B248" s="21"/>
      <c r="C248" s="21"/>
      <c r="D248" s="21"/>
      <c r="E248" s="21"/>
      <c r="F248" s="21"/>
      <c r="G248" s="19"/>
    </row>
    <row r="249" spans="1:7">
      <c r="A249" s="21"/>
      <c r="B249" s="21"/>
      <c r="C249" s="21"/>
      <c r="D249" s="21"/>
      <c r="E249" s="21"/>
      <c r="F249" s="21"/>
      <c r="G249" s="19"/>
    </row>
    <row r="250" spans="1:7">
      <c r="A250" s="21"/>
      <c r="B250" s="21"/>
      <c r="C250" s="21"/>
      <c r="D250" s="21"/>
      <c r="E250" s="21"/>
      <c r="F250" s="21"/>
      <c r="G250" s="19"/>
    </row>
    <row r="251" spans="1:7">
      <c r="A251" s="21"/>
      <c r="B251" s="21"/>
      <c r="C251" s="21"/>
      <c r="D251" s="21"/>
      <c r="E251" s="21"/>
      <c r="F251" s="21"/>
      <c r="G251" s="19"/>
    </row>
    <row r="252" spans="1:7">
      <c r="A252" s="21"/>
      <c r="B252" s="21"/>
      <c r="C252" s="21"/>
      <c r="D252" s="21"/>
      <c r="E252" s="21"/>
      <c r="F252" s="21"/>
      <c r="G252" s="19"/>
    </row>
    <row r="253" spans="1:7">
      <c r="A253" s="21"/>
      <c r="B253" s="21"/>
      <c r="C253" s="21"/>
      <c r="D253" s="21"/>
      <c r="E253" s="21"/>
      <c r="F253" s="21"/>
      <c r="G253" s="19"/>
    </row>
    <row r="254" spans="1:7">
      <c r="A254" s="21"/>
      <c r="B254" s="21"/>
      <c r="C254" s="21"/>
      <c r="D254" s="21"/>
      <c r="E254" s="21"/>
      <c r="F254" s="21"/>
      <c r="G254" s="19"/>
    </row>
    <row r="255" spans="1:7">
      <c r="A255" s="21"/>
      <c r="B255" s="21"/>
      <c r="C255" s="21"/>
      <c r="D255" s="21"/>
      <c r="E255" s="21"/>
      <c r="F255" s="21"/>
      <c r="G255" s="19"/>
    </row>
    <row r="256" spans="1:7">
      <c r="A256" s="21"/>
      <c r="B256" s="21"/>
      <c r="C256" s="21"/>
      <c r="D256" s="21"/>
      <c r="E256" s="21"/>
      <c r="F256" s="21"/>
      <c r="G256" s="19"/>
    </row>
    <row r="257" spans="1:7">
      <c r="A257" s="21"/>
      <c r="B257" s="21"/>
      <c r="C257" s="21"/>
      <c r="D257" s="21"/>
      <c r="E257" s="21"/>
      <c r="F257" s="21"/>
      <c r="G257" s="19"/>
    </row>
    <row r="258" spans="1:7">
      <c r="A258" s="21"/>
      <c r="B258" s="21"/>
      <c r="C258" s="21"/>
      <c r="D258" s="21"/>
      <c r="E258" s="21"/>
      <c r="F258" s="21"/>
      <c r="G258" s="19"/>
    </row>
    <row r="259" spans="1:7">
      <c r="A259" s="21"/>
      <c r="B259" s="21"/>
      <c r="C259" s="21"/>
      <c r="D259" s="21"/>
      <c r="E259" s="21"/>
      <c r="F259" s="21"/>
      <c r="G259" s="19"/>
    </row>
    <row r="260" spans="1:7">
      <c r="A260" s="21"/>
      <c r="B260" s="21"/>
      <c r="C260" s="21"/>
      <c r="D260" s="21"/>
      <c r="E260" s="21"/>
      <c r="F260" s="21"/>
      <c r="G260" s="19"/>
    </row>
    <row r="261" spans="1:7">
      <c r="A261" s="21"/>
      <c r="B261" s="21"/>
      <c r="C261" s="21"/>
      <c r="D261" s="21"/>
      <c r="E261" s="21"/>
      <c r="F261" s="21"/>
      <c r="G261" s="19"/>
    </row>
    <row r="262" spans="1:7">
      <c r="A262" s="21"/>
      <c r="B262" s="21"/>
      <c r="C262" s="21"/>
      <c r="D262" s="21"/>
      <c r="E262" s="21"/>
      <c r="F262" s="21"/>
      <c r="G262" s="19"/>
    </row>
    <row r="263" spans="1:7">
      <c r="A263" s="21"/>
      <c r="B263" s="21"/>
      <c r="C263" s="21"/>
      <c r="D263" s="21"/>
      <c r="E263" s="21"/>
      <c r="F263" s="21"/>
      <c r="G263" s="19"/>
    </row>
    <row r="264" spans="1:7">
      <c r="A264" s="21"/>
      <c r="B264" s="21"/>
      <c r="C264" s="21"/>
      <c r="D264" s="21"/>
      <c r="E264" s="21"/>
      <c r="F264" s="21"/>
      <c r="G264" s="19"/>
    </row>
    <row r="265" spans="1:7">
      <c r="A265" s="21"/>
      <c r="B265" s="21"/>
      <c r="C265" s="21"/>
      <c r="D265" s="21"/>
      <c r="E265" s="21"/>
      <c r="F265" s="21"/>
      <c r="G265" s="19"/>
    </row>
    <row r="266" spans="1:7">
      <c r="A266" s="21"/>
      <c r="B266" s="21"/>
      <c r="C266" s="21"/>
      <c r="D266" s="21"/>
      <c r="E266" s="21"/>
      <c r="F266" s="21"/>
      <c r="G266" s="19"/>
    </row>
    <row r="267" spans="1:7">
      <c r="A267" s="21"/>
      <c r="B267" s="21"/>
      <c r="C267" s="21"/>
      <c r="D267" s="21"/>
      <c r="E267" s="21"/>
      <c r="F267" s="21"/>
      <c r="G267" s="19"/>
    </row>
    <row r="268" spans="1:7">
      <c r="A268" s="21"/>
      <c r="B268" s="21"/>
      <c r="C268" s="21"/>
      <c r="D268" s="21"/>
      <c r="E268" s="21"/>
      <c r="F268" s="21"/>
      <c r="G268" s="19"/>
    </row>
    <row r="269" spans="1:7">
      <c r="A269" s="21"/>
      <c r="B269" s="21"/>
      <c r="C269" s="21"/>
      <c r="D269" s="21"/>
      <c r="E269" s="21"/>
      <c r="F269" s="21"/>
      <c r="G269" s="19"/>
    </row>
    <row r="270" spans="1:7">
      <c r="A270" s="21"/>
      <c r="B270" s="21"/>
      <c r="C270" s="21"/>
      <c r="D270" s="21"/>
      <c r="E270" s="21"/>
      <c r="F270" s="21"/>
      <c r="G270" s="19"/>
    </row>
    <row r="271" spans="1:7">
      <c r="A271" s="21"/>
      <c r="B271" s="21"/>
      <c r="C271" s="21"/>
      <c r="D271" s="21"/>
      <c r="E271" s="21"/>
      <c r="F271" s="21"/>
      <c r="G271" s="19"/>
    </row>
    <row r="272" spans="1:7">
      <c r="A272" s="21"/>
      <c r="B272" s="21"/>
      <c r="C272" s="21"/>
      <c r="D272" s="21"/>
      <c r="E272" s="21"/>
      <c r="F272" s="21"/>
      <c r="G272" s="19"/>
    </row>
    <row r="273" spans="1:7">
      <c r="A273" s="21"/>
      <c r="B273" s="21"/>
      <c r="C273" s="21"/>
      <c r="D273" s="21"/>
      <c r="E273" s="21"/>
      <c r="F273" s="21"/>
      <c r="G273" s="19"/>
    </row>
    <row r="274" spans="1:7">
      <c r="A274" s="21"/>
      <c r="B274" s="21"/>
      <c r="C274" s="21"/>
      <c r="D274" s="21"/>
      <c r="E274" s="21"/>
      <c r="F274" s="21"/>
      <c r="G274" s="19"/>
    </row>
    <row r="275" spans="1:7">
      <c r="A275" s="21"/>
      <c r="B275" s="21"/>
      <c r="C275" s="21"/>
      <c r="D275" s="21"/>
      <c r="E275" s="21"/>
      <c r="F275" s="21"/>
      <c r="G275" s="19"/>
    </row>
    <row r="276" spans="1:7">
      <c r="A276" s="21"/>
      <c r="B276" s="21"/>
      <c r="C276" s="21"/>
      <c r="D276" s="21"/>
      <c r="E276" s="21"/>
      <c r="F276" s="21"/>
      <c r="G276" s="19"/>
    </row>
    <row r="277" spans="1:7">
      <c r="A277" s="21"/>
      <c r="B277" s="21"/>
      <c r="C277" s="21"/>
      <c r="D277" s="21"/>
      <c r="E277" s="21"/>
      <c r="F277" s="21"/>
      <c r="G277" s="19"/>
    </row>
    <row r="278" spans="1:7">
      <c r="A278" s="21"/>
      <c r="B278" s="21"/>
      <c r="C278" s="21"/>
      <c r="D278" s="21"/>
      <c r="E278" s="21"/>
      <c r="F278" s="21"/>
      <c r="G278" s="19"/>
    </row>
    <row r="279" spans="1:7">
      <c r="A279" s="21"/>
      <c r="B279" s="21"/>
      <c r="C279" s="21"/>
      <c r="D279" s="21"/>
      <c r="E279" s="21"/>
      <c r="F279" s="21"/>
      <c r="G279" s="19"/>
    </row>
    <row r="280" spans="1:7">
      <c r="A280" s="21"/>
      <c r="B280" s="21"/>
      <c r="C280" s="21"/>
      <c r="D280" s="21"/>
      <c r="E280" s="21"/>
      <c r="F280" s="21"/>
      <c r="G280" s="19"/>
    </row>
    <row r="281" spans="1:7">
      <c r="A281" s="21"/>
      <c r="B281" s="21"/>
      <c r="C281" s="21"/>
      <c r="D281" s="21"/>
      <c r="E281" s="21"/>
      <c r="F281" s="21"/>
      <c r="G281" s="19"/>
    </row>
    <row r="282" spans="1:7">
      <c r="A282" s="21"/>
      <c r="B282" s="21"/>
      <c r="C282" s="21"/>
      <c r="D282" s="21"/>
      <c r="E282" s="21"/>
      <c r="F282" s="21"/>
      <c r="G282" s="19"/>
    </row>
    <row r="283" spans="1:7">
      <c r="A283" s="21"/>
      <c r="B283" s="21"/>
      <c r="C283" s="21"/>
      <c r="D283" s="21"/>
      <c r="E283" s="21"/>
      <c r="F283" s="21"/>
      <c r="G283" s="19"/>
    </row>
    <row r="284" spans="1:7">
      <c r="A284" s="21"/>
      <c r="B284" s="21"/>
      <c r="C284" s="21"/>
      <c r="D284" s="21"/>
      <c r="E284" s="21"/>
      <c r="F284" s="21"/>
      <c r="G284" s="19"/>
    </row>
    <row r="285" spans="1:7">
      <c r="A285" s="21"/>
      <c r="B285" s="21"/>
      <c r="C285" s="21"/>
      <c r="D285" s="21"/>
      <c r="E285" s="21"/>
      <c r="F285" s="21"/>
      <c r="G285" s="19"/>
    </row>
    <row r="286" spans="1:7">
      <c r="A286" s="21"/>
      <c r="B286" s="21"/>
      <c r="C286" s="21"/>
      <c r="D286" s="21"/>
      <c r="E286" s="21"/>
      <c r="F286" s="21"/>
      <c r="G286" s="19"/>
    </row>
    <row r="287" spans="1:7">
      <c r="A287" s="21"/>
      <c r="B287" s="21"/>
      <c r="C287" s="21"/>
      <c r="D287" s="21"/>
      <c r="E287" s="21"/>
      <c r="F287" s="21"/>
      <c r="G287" s="19"/>
    </row>
    <row r="288" spans="1:7">
      <c r="A288" s="21"/>
      <c r="B288" s="21"/>
      <c r="C288" s="21"/>
      <c r="D288" s="21"/>
      <c r="E288" s="21"/>
      <c r="F288" s="21"/>
      <c r="G288" s="19"/>
    </row>
    <row r="289" spans="1:7">
      <c r="A289" s="21"/>
      <c r="B289" s="21"/>
      <c r="C289" s="21"/>
      <c r="D289" s="21"/>
      <c r="E289" s="21"/>
      <c r="F289" s="21"/>
      <c r="G289" s="19"/>
    </row>
    <row r="290" spans="1:7">
      <c r="A290" s="21"/>
      <c r="B290" s="21"/>
      <c r="C290" s="21"/>
      <c r="D290" s="21"/>
      <c r="E290" s="21"/>
      <c r="F290" s="21"/>
      <c r="G290" s="19"/>
    </row>
    <row r="291" spans="1:7">
      <c r="A291" s="21"/>
      <c r="B291" s="21"/>
      <c r="C291" s="21"/>
      <c r="D291" s="21"/>
      <c r="E291" s="21"/>
      <c r="F291" s="21"/>
      <c r="G291" s="19"/>
    </row>
    <row r="292" spans="1:7">
      <c r="A292" s="21"/>
      <c r="B292" s="21"/>
      <c r="C292" s="21"/>
      <c r="D292" s="21"/>
      <c r="E292" s="21"/>
      <c r="F292" s="21"/>
      <c r="G292" s="19"/>
    </row>
    <row r="293" spans="1:7">
      <c r="A293" s="21"/>
      <c r="B293" s="21"/>
      <c r="C293" s="21"/>
      <c r="D293" s="21"/>
      <c r="E293" s="21"/>
      <c r="F293" s="21"/>
      <c r="G293" s="19"/>
    </row>
    <row r="294" spans="1:7">
      <c r="A294" s="21"/>
      <c r="B294" s="21"/>
      <c r="C294" s="21"/>
      <c r="D294" s="21"/>
      <c r="E294" s="21"/>
      <c r="F294" s="21"/>
      <c r="G294" s="19"/>
    </row>
    <row r="295" spans="1:7">
      <c r="A295" s="21"/>
      <c r="B295" s="21"/>
      <c r="C295" s="21"/>
      <c r="D295" s="21"/>
      <c r="E295" s="21"/>
      <c r="F295" s="21"/>
      <c r="G295" s="19"/>
    </row>
    <row r="296" spans="1:7">
      <c r="A296" s="21"/>
      <c r="B296" s="21"/>
      <c r="C296" s="21"/>
      <c r="D296" s="21"/>
      <c r="E296" s="21"/>
      <c r="F296" s="21"/>
      <c r="G296" s="19"/>
    </row>
    <row r="297" spans="1:7">
      <c r="A297" s="21"/>
      <c r="B297" s="21"/>
      <c r="C297" s="21"/>
      <c r="D297" s="21"/>
      <c r="E297" s="21"/>
      <c r="F297" s="21"/>
      <c r="G297" s="19"/>
    </row>
    <row r="298" spans="1:7">
      <c r="A298" s="21"/>
      <c r="B298" s="21"/>
      <c r="C298" s="21"/>
      <c r="D298" s="21"/>
      <c r="E298" s="21"/>
      <c r="F298" s="21"/>
      <c r="G298" s="19"/>
    </row>
    <row r="299" spans="1:7">
      <c r="A299" s="21"/>
      <c r="B299" s="21"/>
      <c r="C299" s="21"/>
      <c r="D299" s="21"/>
      <c r="E299" s="21"/>
      <c r="F299" s="21"/>
      <c r="G299" s="19"/>
    </row>
    <row r="300" spans="1:7">
      <c r="A300" s="21"/>
      <c r="B300" s="21"/>
      <c r="C300" s="21"/>
      <c r="D300" s="21"/>
      <c r="E300" s="21"/>
      <c r="F300" s="21"/>
      <c r="G300" s="19"/>
    </row>
    <row r="301" spans="1:7">
      <c r="A301" s="21"/>
      <c r="B301" s="21"/>
      <c r="C301" s="21"/>
      <c r="D301" s="21"/>
      <c r="E301" s="21"/>
      <c r="F301" s="21"/>
      <c r="G301" s="19"/>
    </row>
    <row r="302" spans="1:7">
      <c r="A302" s="21"/>
      <c r="B302" s="21"/>
      <c r="C302" s="21"/>
      <c r="D302" s="21"/>
      <c r="E302" s="21"/>
      <c r="F302" s="21"/>
      <c r="G302" s="19"/>
    </row>
    <row r="303" spans="1:7">
      <c r="A303" s="21"/>
      <c r="B303" s="21"/>
      <c r="C303" s="21"/>
      <c r="D303" s="21"/>
      <c r="E303" s="21"/>
      <c r="F303" s="21"/>
      <c r="G303" s="19"/>
    </row>
    <row r="304" spans="1:7">
      <c r="A304" s="21"/>
      <c r="B304" s="21"/>
      <c r="C304" s="21"/>
      <c r="D304" s="21"/>
      <c r="E304" s="21"/>
      <c r="F304" s="21"/>
      <c r="G304" s="19"/>
    </row>
    <row r="305" spans="1:7">
      <c r="A305" s="21"/>
      <c r="B305" s="21"/>
      <c r="C305" s="21"/>
      <c r="D305" s="21"/>
      <c r="E305" s="21"/>
      <c r="F305" s="21"/>
      <c r="G305" s="19"/>
    </row>
    <row r="306" spans="1:7">
      <c r="A306" s="21"/>
      <c r="B306" s="21"/>
      <c r="C306" s="21"/>
      <c r="D306" s="21"/>
      <c r="E306" s="21"/>
      <c r="F306" s="21"/>
      <c r="G306" s="19"/>
    </row>
    <row r="307" spans="1:7">
      <c r="A307" s="21"/>
      <c r="B307" s="21"/>
      <c r="C307" s="21"/>
      <c r="D307" s="21"/>
      <c r="E307" s="21"/>
      <c r="F307" s="21"/>
      <c r="G307" s="19"/>
    </row>
    <row r="308" spans="1:7">
      <c r="A308" s="21"/>
      <c r="B308" s="21"/>
      <c r="C308" s="21"/>
      <c r="D308" s="21"/>
      <c r="E308" s="21"/>
      <c r="F308" s="21"/>
      <c r="G308" s="19"/>
    </row>
    <row r="309" spans="1:7">
      <c r="A309" s="21"/>
      <c r="B309" s="21"/>
      <c r="C309" s="21"/>
      <c r="D309" s="21"/>
      <c r="E309" s="21"/>
      <c r="F309" s="21"/>
      <c r="G309" s="19"/>
    </row>
    <row r="310" spans="1:7">
      <c r="A310" s="21"/>
      <c r="B310" s="21"/>
      <c r="C310" s="21"/>
      <c r="D310" s="21"/>
      <c r="E310" s="21"/>
      <c r="F310" s="21"/>
      <c r="G310" s="19"/>
    </row>
    <row r="311" spans="1:7">
      <c r="A311" s="21"/>
      <c r="B311" s="21"/>
      <c r="C311" s="21"/>
      <c r="D311" s="21"/>
      <c r="E311" s="21"/>
      <c r="F311" s="21"/>
      <c r="G311" s="19"/>
    </row>
    <row r="312" spans="1:7">
      <c r="A312" s="21"/>
      <c r="B312" s="21"/>
      <c r="C312" s="21"/>
      <c r="D312" s="21"/>
      <c r="E312" s="21"/>
      <c r="F312" s="21"/>
      <c r="G312" s="19"/>
    </row>
    <row r="313" spans="1:7">
      <c r="A313" s="21"/>
      <c r="B313" s="21"/>
      <c r="C313" s="21"/>
      <c r="D313" s="21"/>
      <c r="E313" s="21"/>
      <c r="F313" s="21"/>
      <c r="G313" s="19"/>
    </row>
    <row r="314" spans="1:7">
      <c r="A314" s="21"/>
      <c r="B314" s="21"/>
      <c r="C314" s="21"/>
      <c r="D314" s="21"/>
      <c r="E314" s="21"/>
      <c r="F314" s="21"/>
      <c r="G314" s="19"/>
    </row>
    <row r="315" spans="1:7">
      <c r="A315" s="21"/>
      <c r="B315" s="21"/>
      <c r="C315" s="21"/>
      <c r="D315" s="21"/>
      <c r="E315" s="21"/>
      <c r="F315" s="21"/>
      <c r="G315" s="19"/>
    </row>
    <row r="316" spans="1:7">
      <c r="A316" s="21"/>
      <c r="B316" s="21"/>
      <c r="C316" s="21"/>
      <c r="D316" s="21"/>
      <c r="E316" s="21"/>
      <c r="F316" s="21"/>
      <c r="G316" s="19"/>
    </row>
    <row r="317" spans="1:7">
      <c r="A317" s="21"/>
      <c r="B317" s="21"/>
      <c r="C317" s="21"/>
      <c r="D317" s="21"/>
      <c r="E317" s="21"/>
      <c r="F317" s="21"/>
      <c r="G317" s="19"/>
    </row>
    <row r="318" spans="1:7">
      <c r="A318" s="21"/>
      <c r="B318" s="21"/>
      <c r="C318" s="21"/>
      <c r="D318" s="21"/>
      <c r="E318" s="21"/>
      <c r="F318" s="21"/>
      <c r="G318" s="19"/>
    </row>
    <row r="319" spans="1:7">
      <c r="A319" s="21"/>
      <c r="B319" s="21"/>
      <c r="C319" s="21"/>
      <c r="D319" s="21"/>
      <c r="E319" s="21"/>
      <c r="F319" s="21"/>
      <c r="G319" s="19"/>
    </row>
    <row r="320" spans="1:7">
      <c r="A320" s="21"/>
      <c r="B320" s="21"/>
      <c r="C320" s="21"/>
      <c r="D320" s="21"/>
      <c r="E320" s="21"/>
      <c r="F320" s="21"/>
      <c r="G320" s="19"/>
    </row>
    <row r="321" spans="1:7">
      <c r="A321" s="21"/>
      <c r="B321" s="21"/>
      <c r="C321" s="21"/>
      <c r="D321" s="21"/>
      <c r="E321" s="21"/>
      <c r="F321" s="21"/>
      <c r="G321" s="19"/>
    </row>
    <row r="322" spans="1:7">
      <c r="A322" s="21"/>
      <c r="B322" s="21"/>
      <c r="C322" s="21"/>
      <c r="D322" s="21"/>
      <c r="E322" s="21"/>
      <c r="F322" s="21"/>
      <c r="G322" s="19"/>
    </row>
    <row r="323" spans="1:7">
      <c r="A323" s="21"/>
      <c r="B323" s="21"/>
      <c r="C323" s="21"/>
      <c r="D323" s="21"/>
      <c r="E323" s="21"/>
      <c r="F323" s="21"/>
      <c r="G323" s="19"/>
    </row>
    <row r="324" spans="1:7">
      <c r="A324" s="21"/>
      <c r="B324" s="21"/>
      <c r="C324" s="21"/>
      <c r="D324" s="21"/>
      <c r="E324" s="21"/>
      <c r="F324" s="21"/>
      <c r="G324" s="19"/>
    </row>
    <row r="325" spans="1:7">
      <c r="A325" s="21"/>
      <c r="B325" s="21"/>
      <c r="C325" s="21"/>
      <c r="D325" s="21"/>
      <c r="E325" s="21"/>
      <c r="F325" s="21"/>
      <c r="G325" s="19"/>
    </row>
    <row r="326" spans="1:7">
      <c r="A326" s="21"/>
      <c r="B326" s="21"/>
      <c r="C326" s="21"/>
      <c r="D326" s="21"/>
      <c r="E326" s="21"/>
      <c r="F326" s="21"/>
      <c r="G326" s="19"/>
    </row>
    <row r="327" spans="1:7">
      <c r="A327" s="21"/>
      <c r="B327" s="21"/>
      <c r="C327" s="21"/>
      <c r="D327" s="21"/>
      <c r="E327" s="21"/>
      <c r="F327" s="21"/>
      <c r="G327" s="19"/>
    </row>
    <row r="328" spans="1:7">
      <c r="A328" s="21"/>
      <c r="B328" s="21"/>
      <c r="C328" s="21"/>
      <c r="D328" s="21"/>
      <c r="E328" s="21"/>
      <c r="F328" s="21"/>
      <c r="G328" s="19"/>
    </row>
    <row r="329" spans="1:7">
      <c r="A329" s="21"/>
      <c r="B329" s="21"/>
      <c r="C329" s="21"/>
      <c r="D329" s="21"/>
      <c r="E329" s="21"/>
      <c r="F329" s="21"/>
      <c r="G329" s="19"/>
    </row>
    <row r="330" spans="1:7">
      <c r="A330" s="21"/>
      <c r="B330" s="21"/>
      <c r="C330" s="21"/>
      <c r="D330" s="21"/>
      <c r="E330" s="21"/>
      <c r="F330" s="21"/>
      <c r="G330" s="19"/>
    </row>
    <row r="331" spans="1:7">
      <c r="A331" s="21"/>
      <c r="B331" s="21"/>
      <c r="C331" s="21"/>
      <c r="D331" s="21"/>
      <c r="E331" s="21"/>
      <c r="F331" s="21"/>
      <c r="G331" s="19"/>
    </row>
    <row r="332" spans="1:7">
      <c r="A332" s="21"/>
      <c r="B332" s="21"/>
      <c r="C332" s="21"/>
      <c r="D332" s="21"/>
      <c r="E332" s="21"/>
      <c r="F332" s="21"/>
      <c r="G332" s="19"/>
    </row>
    <row r="333" spans="1:7">
      <c r="A333" s="21"/>
      <c r="B333" s="21"/>
      <c r="C333" s="21"/>
      <c r="D333" s="21"/>
      <c r="E333" s="21"/>
      <c r="F333" s="21"/>
      <c r="G333" s="19"/>
    </row>
    <row r="334" spans="1:7">
      <c r="A334" s="21"/>
      <c r="B334" s="21"/>
      <c r="C334" s="21"/>
      <c r="D334" s="21"/>
      <c r="E334" s="21"/>
      <c r="F334" s="21"/>
      <c r="G334" s="19"/>
    </row>
    <row r="335" spans="1:7">
      <c r="A335" s="21"/>
      <c r="B335" s="21"/>
      <c r="C335" s="21"/>
      <c r="D335" s="21"/>
      <c r="E335" s="21"/>
      <c r="F335" s="21"/>
      <c r="G335" s="19"/>
    </row>
    <row r="336" spans="1:7">
      <c r="A336" s="21"/>
      <c r="B336" s="21"/>
      <c r="C336" s="21"/>
      <c r="D336" s="21"/>
      <c r="E336" s="21"/>
      <c r="F336" s="21"/>
      <c r="G336" s="19"/>
    </row>
    <row r="337" spans="1:7">
      <c r="A337" s="21"/>
      <c r="B337" s="21"/>
      <c r="C337" s="21"/>
      <c r="D337" s="21"/>
      <c r="E337" s="21"/>
      <c r="F337" s="21"/>
      <c r="G337" s="19"/>
    </row>
    <row r="338" spans="1:7">
      <c r="A338" s="21"/>
      <c r="B338" s="21"/>
      <c r="C338" s="21"/>
      <c r="D338" s="21"/>
      <c r="E338" s="21"/>
      <c r="F338" s="21"/>
      <c r="G338" s="19"/>
    </row>
    <row r="339" spans="1:7">
      <c r="A339" s="21"/>
      <c r="B339" s="21"/>
      <c r="C339" s="21"/>
      <c r="D339" s="21"/>
      <c r="E339" s="21"/>
      <c r="F339" s="21"/>
      <c r="G339" s="19"/>
    </row>
    <row r="340" spans="1:7">
      <c r="A340" s="21"/>
      <c r="B340" s="21"/>
      <c r="C340" s="21"/>
      <c r="D340" s="21"/>
      <c r="E340" s="21"/>
      <c r="F340" s="21"/>
      <c r="G340" s="19"/>
    </row>
    <row r="341" spans="1:7">
      <c r="A341" s="21"/>
      <c r="B341" s="21"/>
      <c r="C341" s="21"/>
      <c r="D341" s="21"/>
      <c r="E341" s="21"/>
      <c r="F341" s="21"/>
      <c r="G341" s="19"/>
    </row>
    <row r="342" spans="1:7">
      <c r="A342" s="21"/>
      <c r="B342" s="21"/>
      <c r="C342" s="21"/>
      <c r="D342" s="21"/>
      <c r="E342" s="21"/>
      <c r="F342" s="21"/>
      <c r="G342" s="19"/>
    </row>
    <row r="343" spans="1:7">
      <c r="A343" s="21"/>
      <c r="B343" s="21"/>
      <c r="C343" s="21"/>
      <c r="D343" s="21"/>
      <c r="E343" s="21"/>
      <c r="F343" s="21"/>
      <c r="G343" s="19"/>
    </row>
    <row r="344" spans="1:7">
      <c r="A344" s="21"/>
      <c r="B344" s="21"/>
      <c r="C344" s="21"/>
      <c r="D344" s="21"/>
      <c r="E344" s="21"/>
      <c r="F344" s="21"/>
      <c r="G344" s="19"/>
    </row>
    <row r="345" spans="1:7">
      <c r="A345" s="21"/>
      <c r="B345" s="21"/>
      <c r="C345" s="21"/>
      <c r="D345" s="21"/>
      <c r="E345" s="21"/>
      <c r="F345" s="21"/>
      <c r="G345" s="19"/>
    </row>
    <row r="346" spans="1:7">
      <c r="A346" s="21"/>
      <c r="B346" s="21"/>
      <c r="C346" s="21"/>
      <c r="D346" s="21"/>
      <c r="E346" s="21"/>
      <c r="F346" s="21"/>
      <c r="G346" s="19"/>
    </row>
    <row r="347" spans="1:7">
      <c r="A347" s="21"/>
      <c r="B347" s="21"/>
      <c r="C347" s="21"/>
      <c r="D347" s="21"/>
      <c r="E347" s="21"/>
      <c r="F347" s="21"/>
      <c r="G347" s="19"/>
    </row>
    <row r="348" spans="1:7">
      <c r="A348" s="21"/>
      <c r="B348" s="21"/>
      <c r="C348" s="21"/>
      <c r="D348" s="21"/>
      <c r="E348" s="21"/>
      <c r="F348" s="21"/>
      <c r="G348" s="19"/>
    </row>
    <row r="349" spans="1:7">
      <c r="A349" s="21"/>
      <c r="B349" s="21"/>
      <c r="C349" s="21"/>
      <c r="D349" s="21"/>
      <c r="E349" s="21"/>
      <c r="F349" s="21"/>
      <c r="G349" s="19"/>
    </row>
    <row r="350" spans="1:7">
      <c r="A350" s="21"/>
      <c r="B350" s="21"/>
      <c r="C350" s="21"/>
      <c r="D350" s="21"/>
      <c r="E350" s="21"/>
      <c r="F350" s="21"/>
      <c r="G350" s="19"/>
    </row>
    <row r="351" spans="1:7">
      <c r="A351" s="21"/>
      <c r="B351" s="21"/>
      <c r="C351" s="21"/>
      <c r="D351" s="21"/>
      <c r="E351" s="21"/>
      <c r="F351" s="21"/>
      <c r="G351" s="19"/>
    </row>
    <row r="352" spans="1:7">
      <c r="A352" s="21"/>
      <c r="B352" s="21"/>
      <c r="C352" s="21"/>
      <c r="D352" s="21"/>
      <c r="E352" s="21"/>
      <c r="F352" s="21"/>
      <c r="G352" s="19"/>
    </row>
    <row r="353" spans="1:7">
      <c r="A353" s="21"/>
      <c r="B353" s="21"/>
      <c r="C353" s="21"/>
      <c r="D353" s="21"/>
      <c r="E353" s="21"/>
      <c r="F353" s="21"/>
      <c r="G353" s="19"/>
    </row>
    <row r="354" spans="1:7">
      <c r="A354" s="21"/>
      <c r="B354" s="21"/>
      <c r="C354" s="21"/>
      <c r="D354" s="21"/>
      <c r="E354" s="21"/>
      <c r="F354" s="21"/>
      <c r="G354" s="19"/>
    </row>
    <row r="355" spans="1:7">
      <c r="A355" s="21"/>
      <c r="B355" s="21"/>
      <c r="C355" s="21"/>
      <c r="D355" s="21"/>
      <c r="E355" s="21"/>
      <c r="F355" s="21"/>
      <c r="G355" s="19"/>
    </row>
    <row r="356" spans="1:7">
      <c r="A356" s="21"/>
      <c r="B356" s="21"/>
      <c r="C356" s="21"/>
      <c r="D356" s="21"/>
      <c r="E356" s="21"/>
      <c r="F356" s="21"/>
      <c r="G356" s="19"/>
    </row>
    <row r="357" spans="1:7">
      <c r="A357" s="21"/>
      <c r="B357" s="21"/>
      <c r="C357" s="21"/>
      <c r="D357" s="21"/>
      <c r="E357" s="21"/>
      <c r="F357" s="21"/>
      <c r="G357" s="19"/>
    </row>
    <row r="358" spans="1:7">
      <c r="A358" s="21"/>
      <c r="B358" s="21"/>
      <c r="C358" s="21"/>
      <c r="D358" s="21"/>
      <c r="E358" s="21"/>
      <c r="F358" s="21"/>
      <c r="G358" s="19"/>
    </row>
    <row r="359" spans="1:7">
      <c r="A359" s="21"/>
      <c r="B359" s="21"/>
      <c r="C359" s="21"/>
      <c r="D359" s="21"/>
      <c r="E359" s="21"/>
      <c r="F359" s="21"/>
      <c r="G359" s="19"/>
    </row>
    <row r="360" spans="1:7">
      <c r="A360" s="21"/>
      <c r="B360" s="21"/>
      <c r="C360" s="21"/>
      <c r="D360" s="21"/>
      <c r="E360" s="21"/>
      <c r="F360" s="21"/>
      <c r="G360" s="19"/>
    </row>
    <row r="361" spans="1:7">
      <c r="A361" s="21"/>
      <c r="B361" s="21"/>
      <c r="C361" s="21"/>
      <c r="D361" s="21"/>
      <c r="E361" s="21"/>
      <c r="F361" s="21"/>
      <c r="G361" s="19"/>
    </row>
    <row r="362" spans="1:7">
      <c r="A362" s="21"/>
      <c r="B362" s="21"/>
      <c r="C362" s="21"/>
      <c r="D362" s="21"/>
      <c r="E362" s="21"/>
      <c r="F362" s="21"/>
      <c r="G362" s="19"/>
    </row>
    <row r="363" spans="1:7">
      <c r="A363" s="21"/>
      <c r="B363" s="21"/>
      <c r="C363" s="21"/>
      <c r="D363" s="21"/>
      <c r="E363" s="21"/>
      <c r="F363" s="21"/>
      <c r="G363" s="19"/>
    </row>
    <row r="364" spans="1:7">
      <c r="A364" s="21"/>
      <c r="B364" s="21"/>
      <c r="C364" s="21"/>
      <c r="D364" s="21"/>
      <c r="E364" s="21"/>
      <c r="F364" s="21"/>
      <c r="G364" s="19"/>
    </row>
    <row r="365" spans="1:7">
      <c r="A365" s="21"/>
      <c r="B365" s="21"/>
      <c r="C365" s="21"/>
      <c r="D365" s="21"/>
      <c r="E365" s="21"/>
      <c r="F365" s="21"/>
      <c r="G365" s="19"/>
    </row>
    <row r="366" spans="1:7">
      <c r="A366" s="21"/>
      <c r="B366" s="21"/>
      <c r="C366" s="21"/>
      <c r="D366" s="21"/>
      <c r="E366" s="21"/>
      <c r="F366" s="21"/>
      <c r="G366" s="19"/>
    </row>
    <row r="367" spans="1:7">
      <c r="A367" s="21"/>
      <c r="B367" s="21"/>
      <c r="C367" s="21"/>
      <c r="D367" s="21"/>
      <c r="E367" s="21"/>
      <c r="F367" s="21"/>
      <c r="G367" s="19"/>
    </row>
    <row r="368" spans="1:7">
      <c r="A368" s="21"/>
      <c r="B368" s="21"/>
      <c r="C368" s="21"/>
      <c r="D368" s="21"/>
      <c r="E368" s="21"/>
      <c r="F368" s="21"/>
      <c r="G368" s="19"/>
    </row>
    <row r="369" spans="1:7">
      <c r="A369" s="21"/>
      <c r="B369" s="21"/>
      <c r="C369" s="21"/>
      <c r="D369" s="21"/>
      <c r="E369" s="21"/>
      <c r="F369" s="21"/>
      <c r="G369" s="19"/>
    </row>
    <row r="370" spans="1:7">
      <c r="A370" s="21"/>
      <c r="B370" s="21"/>
      <c r="C370" s="21"/>
      <c r="D370" s="21"/>
      <c r="E370" s="21"/>
      <c r="F370" s="21"/>
      <c r="G370" s="19"/>
    </row>
    <row r="371" spans="1:7">
      <c r="A371" s="21"/>
      <c r="B371" s="21"/>
      <c r="C371" s="21"/>
      <c r="D371" s="21"/>
      <c r="E371" s="21"/>
      <c r="F371" s="21"/>
      <c r="G371" s="19"/>
    </row>
    <row r="372" spans="1:7">
      <c r="A372" s="21"/>
      <c r="B372" s="21"/>
      <c r="C372" s="21"/>
      <c r="D372" s="21"/>
      <c r="E372" s="21"/>
      <c r="F372" s="21"/>
      <c r="G372" s="19"/>
    </row>
    <row r="373" spans="1:7">
      <c r="A373" s="21"/>
      <c r="B373" s="21"/>
      <c r="C373" s="21"/>
      <c r="D373" s="21"/>
      <c r="E373" s="21"/>
      <c r="F373" s="21"/>
      <c r="G373" s="19"/>
    </row>
    <row r="374" spans="1:7">
      <c r="A374" s="21"/>
      <c r="B374" s="21"/>
      <c r="C374" s="21"/>
      <c r="D374" s="21"/>
      <c r="E374" s="21"/>
      <c r="F374" s="21"/>
      <c r="G374" s="19"/>
    </row>
    <row r="375" spans="1:7">
      <c r="A375" s="21"/>
      <c r="B375" s="21"/>
      <c r="C375" s="21"/>
      <c r="D375" s="21"/>
      <c r="E375" s="21"/>
      <c r="F375" s="21"/>
      <c r="G375" s="19"/>
    </row>
    <row r="376" spans="1:7">
      <c r="A376" s="21"/>
      <c r="B376" s="21"/>
      <c r="C376" s="21"/>
      <c r="D376" s="21"/>
      <c r="E376" s="21"/>
      <c r="F376" s="21"/>
      <c r="G376" s="19"/>
    </row>
    <row r="377" spans="1:7">
      <c r="A377" s="21"/>
      <c r="B377" s="21"/>
      <c r="C377" s="21"/>
      <c r="D377" s="21"/>
      <c r="E377" s="21"/>
      <c r="F377" s="21"/>
      <c r="G377" s="19"/>
    </row>
    <row r="378" spans="1:7">
      <c r="A378" s="21"/>
      <c r="B378" s="21"/>
      <c r="C378" s="21"/>
      <c r="D378" s="21"/>
      <c r="E378" s="21"/>
      <c r="F378" s="21"/>
      <c r="G378" s="19"/>
    </row>
    <row r="379" spans="1:7">
      <c r="A379" s="21"/>
      <c r="B379" s="21"/>
      <c r="C379" s="21"/>
      <c r="D379" s="21"/>
      <c r="E379" s="21"/>
      <c r="F379" s="21"/>
      <c r="G379" s="19"/>
    </row>
    <row r="380" spans="1:7">
      <c r="A380" s="21"/>
      <c r="B380" s="21"/>
      <c r="C380" s="21"/>
      <c r="D380" s="21"/>
      <c r="E380" s="21"/>
      <c r="F380" s="21"/>
      <c r="G380" s="19"/>
    </row>
    <row r="381" spans="1:7">
      <c r="A381" s="21"/>
      <c r="B381" s="21"/>
      <c r="C381" s="21"/>
      <c r="D381" s="21"/>
      <c r="E381" s="21"/>
      <c r="F381" s="21"/>
      <c r="G381" s="19"/>
    </row>
    <row r="382" spans="1:7">
      <c r="A382" s="21"/>
      <c r="B382" s="21"/>
      <c r="C382" s="21"/>
      <c r="D382" s="21"/>
      <c r="E382" s="21"/>
      <c r="F382" s="21"/>
      <c r="G382" s="19"/>
    </row>
    <row r="383" spans="1:7">
      <c r="A383" s="21"/>
      <c r="B383" s="21"/>
      <c r="C383" s="21"/>
      <c r="D383" s="21"/>
      <c r="E383" s="21"/>
      <c r="F383" s="21"/>
      <c r="G383" s="19"/>
    </row>
    <row r="384" spans="1:7">
      <c r="A384" s="21"/>
      <c r="B384" s="21"/>
      <c r="C384" s="21"/>
      <c r="D384" s="21"/>
      <c r="E384" s="21"/>
      <c r="F384" s="21"/>
      <c r="G384" s="19"/>
    </row>
    <row r="385" spans="1:7">
      <c r="A385" s="21"/>
      <c r="B385" s="21"/>
      <c r="C385" s="21"/>
      <c r="D385" s="21"/>
      <c r="E385" s="21"/>
      <c r="F385" s="21"/>
      <c r="G385" s="19"/>
    </row>
    <row r="386" spans="1:7">
      <c r="A386" s="21"/>
      <c r="B386" s="21"/>
      <c r="C386" s="21"/>
      <c r="D386" s="21"/>
      <c r="E386" s="21"/>
      <c r="F386" s="21"/>
      <c r="G386" s="19"/>
    </row>
    <row r="387" spans="1:7">
      <c r="A387" s="21"/>
      <c r="B387" s="21"/>
      <c r="C387" s="21"/>
      <c r="D387" s="21"/>
      <c r="E387" s="21"/>
      <c r="F387" s="21"/>
      <c r="G387" s="19"/>
    </row>
    <row r="388" spans="1:7">
      <c r="A388" s="21"/>
      <c r="B388" s="21"/>
      <c r="C388" s="21"/>
      <c r="D388" s="21"/>
      <c r="E388" s="21"/>
      <c r="F388" s="21"/>
      <c r="G388" s="19"/>
    </row>
    <row r="389" spans="1:7">
      <c r="A389" s="21"/>
      <c r="B389" s="21"/>
      <c r="C389" s="21"/>
      <c r="D389" s="21"/>
      <c r="E389" s="21"/>
      <c r="F389" s="21"/>
      <c r="G389" s="19"/>
    </row>
    <row r="390" spans="1:7">
      <c r="A390" s="21"/>
      <c r="B390" s="21"/>
      <c r="C390" s="21"/>
      <c r="D390" s="21"/>
      <c r="E390" s="21"/>
      <c r="F390" s="21"/>
      <c r="G390" s="19"/>
    </row>
    <row r="391" spans="1:7">
      <c r="A391" s="21"/>
      <c r="B391" s="21"/>
      <c r="C391" s="21"/>
      <c r="D391" s="21"/>
      <c r="E391" s="21"/>
      <c r="F391" s="21"/>
      <c r="G391" s="19"/>
    </row>
    <row r="392" spans="1:7">
      <c r="A392" s="21"/>
      <c r="B392" s="21"/>
      <c r="C392" s="21"/>
      <c r="D392" s="21"/>
      <c r="E392" s="21"/>
      <c r="F392" s="21"/>
      <c r="G392" s="19"/>
    </row>
    <row r="393" spans="1:7">
      <c r="A393" s="21"/>
      <c r="B393" s="21"/>
      <c r="C393" s="21"/>
      <c r="D393" s="21"/>
      <c r="E393" s="21"/>
      <c r="F393" s="21"/>
      <c r="G393" s="19"/>
    </row>
    <row r="394" spans="1:7">
      <c r="A394" s="21"/>
      <c r="B394" s="21"/>
      <c r="C394" s="21"/>
      <c r="D394" s="21"/>
      <c r="E394" s="21"/>
      <c r="F394" s="21"/>
      <c r="G394" s="19"/>
    </row>
    <row r="395" spans="1:7">
      <c r="A395" s="21"/>
      <c r="B395" s="21"/>
      <c r="C395" s="21"/>
      <c r="D395" s="21"/>
      <c r="E395" s="21"/>
      <c r="F395" s="21"/>
      <c r="G395" s="19"/>
    </row>
    <row r="396" spans="1:7">
      <c r="A396" s="21"/>
      <c r="B396" s="21"/>
      <c r="C396" s="21"/>
      <c r="D396" s="21"/>
      <c r="E396" s="21"/>
      <c r="F396" s="21"/>
      <c r="G396" s="19"/>
    </row>
    <row r="397" spans="1:7">
      <c r="A397" s="21"/>
      <c r="B397" s="21"/>
      <c r="C397" s="21"/>
      <c r="D397" s="21"/>
      <c r="E397" s="21"/>
      <c r="F397" s="21"/>
      <c r="G397" s="19"/>
    </row>
    <row r="398" spans="1:7">
      <c r="A398" s="21"/>
      <c r="B398" s="21"/>
      <c r="C398" s="21"/>
      <c r="D398" s="21"/>
      <c r="E398" s="21"/>
      <c r="F398" s="21"/>
      <c r="G398" s="19"/>
    </row>
    <row r="399" spans="1:7">
      <c r="A399" s="21"/>
      <c r="B399" s="21"/>
      <c r="C399" s="21"/>
      <c r="D399" s="21"/>
      <c r="E399" s="21"/>
      <c r="F399" s="21"/>
      <c r="G399" s="19"/>
    </row>
    <row r="400" spans="1:7">
      <c r="A400" s="21"/>
      <c r="B400" s="21"/>
      <c r="C400" s="21"/>
      <c r="D400" s="21"/>
      <c r="E400" s="21"/>
      <c r="F400" s="21"/>
      <c r="G400" s="19"/>
    </row>
    <row r="401" spans="1:7">
      <c r="A401" s="21"/>
      <c r="B401" s="21"/>
      <c r="C401" s="21"/>
      <c r="D401" s="21"/>
      <c r="E401" s="21"/>
      <c r="F401" s="21"/>
      <c r="G401" s="19"/>
    </row>
    <row r="402" spans="1:7">
      <c r="A402" s="21"/>
      <c r="B402" s="21"/>
      <c r="C402" s="21"/>
      <c r="D402" s="21"/>
      <c r="E402" s="21"/>
      <c r="F402" s="21"/>
      <c r="G402" s="19"/>
    </row>
    <row r="403" spans="1:7">
      <c r="A403" s="21"/>
      <c r="B403" s="21"/>
      <c r="C403" s="21"/>
      <c r="D403" s="21"/>
      <c r="E403" s="21"/>
      <c r="F403" s="21"/>
      <c r="G403" s="19"/>
    </row>
    <row r="404" spans="1:7">
      <c r="A404" s="21"/>
      <c r="B404" s="21"/>
      <c r="C404" s="21"/>
      <c r="D404" s="21"/>
      <c r="E404" s="21"/>
      <c r="F404" s="21"/>
      <c r="G404" s="19"/>
    </row>
    <row r="405" spans="1:7">
      <c r="A405" s="21"/>
      <c r="B405" s="21"/>
      <c r="C405" s="21"/>
      <c r="D405" s="21"/>
      <c r="E405" s="21"/>
      <c r="F405" s="21"/>
      <c r="G405" s="19"/>
    </row>
    <row r="406" spans="1:7">
      <c r="A406" s="21"/>
      <c r="B406" s="21"/>
      <c r="C406" s="21"/>
      <c r="D406" s="21"/>
      <c r="E406" s="21"/>
      <c r="F406" s="21"/>
      <c r="G406" s="19"/>
    </row>
    <row r="407" spans="1:7">
      <c r="A407" s="21"/>
      <c r="B407" s="21"/>
      <c r="C407" s="21"/>
      <c r="D407" s="21"/>
      <c r="E407" s="21"/>
      <c r="F407" s="21"/>
      <c r="G407" s="19"/>
    </row>
    <row r="408" spans="1:7">
      <c r="A408" s="21"/>
      <c r="B408" s="21"/>
      <c r="C408" s="21"/>
      <c r="D408" s="21"/>
      <c r="E408" s="21"/>
      <c r="F408" s="21"/>
      <c r="G408" s="19"/>
    </row>
    <row r="409" spans="1:7">
      <c r="A409" s="21"/>
      <c r="B409" s="21"/>
      <c r="C409" s="21"/>
      <c r="D409" s="21"/>
      <c r="E409" s="21"/>
      <c r="F409" s="21"/>
      <c r="G409" s="19"/>
    </row>
    <row r="410" spans="1:7">
      <c r="A410" s="21"/>
      <c r="B410" s="21"/>
      <c r="C410" s="21"/>
      <c r="D410" s="21"/>
      <c r="E410" s="21"/>
      <c r="F410" s="21"/>
      <c r="G410" s="19"/>
    </row>
    <row r="411" spans="1:7">
      <c r="A411" s="21"/>
      <c r="B411" s="21"/>
      <c r="C411" s="21"/>
      <c r="D411" s="21"/>
      <c r="E411" s="21"/>
      <c r="F411" s="21"/>
      <c r="G411" s="19"/>
    </row>
    <row r="412" spans="1:7">
      <c r="A412" s="21"/>
      <c r="B412" s="21"/>
      <c r="C412" s="21"/>
      <c r="D412" s="21"/>
      <c r="E412" s="21"/>
      <c r="F412" s="21"/>
      <c r="G412" s="19"/>
    </row>
    <row r="413" spans="1:7">
      <c r="A413" s="21"/>
      <c r="B413" s="21"/>
      <c r="C413" s="21"/>
      <c r="D413" s="21"/>
      <c r="E413" s="21"/>
      <c r="F413" s="21"/>
      <c r="G413" s="19"/>
    </row>
    <row r="414" spans="1:7">
      <c r="A414" s="21"/>
      <c r="B414" s="21"/>
      <c r="C414" s="21"/>
      <c r="D414" s="21"/>
      <c r="E414" s="21"/>
      <c r="F414" s="21"/>
      <c r="G414" s="19"/>
    </row>
    <row r="415" spans="1:7">
      <c r="A415" s="21"/>
      <c r="B415" s="21"/>
      <c r="C415" s="21"/>
      <c r="D415" s="21"/>
      <c r="E415" s="21"/>
      <c r="F415" s="21"/>
      <c r="G415" s="19"/>
    </row>
    <row r="416" spans="1:7">
      <c r="A416" s="21"/>
      <c r="B416" s="21"/>
      <c r="C416" s="21"/>
      <c r="D416" s="21"/>
      <c r="E416" s="21"/>
      <c r="F416" s="21"/>
      <c r="G416" s="19"/>
    </row>
    <row r="417" spans="1:7">
      <c r="A417" s="21"/>
      <c r="B417" s="21"/>
      <c r="C417" s="21"/>
      <c r="D417" s="21"/>
      <c r="E417" s="21"/>
      <c r="F417" s="21"/>
      <c r="G417" s="19"/>
    </row>
    <row r="418" spans="1:7">
      <c r="A418" s="21"/>
      <c r="B418" s="21"/>
      <c r="C418" s="21"/>
      <c r="D418" s="21"/>
      <c r="E418" s="21"/>
      <c r="F418" s="21"/>
      <c r="G418" s="19"/>
    </row>
    <row r="419" spans="1:7">
      <c r="A419" s="21"/>
      <c r="B419" s="21"/>
      <c r="C419" s="21"/>
      <c r="D419" s="21"/>
      <c r="E419" s="21"/>
      <c r="F419" s="21"/>
      <c r="G419" s="19"/>
    </row>
    <row r="420" spans="1:7">
      <c r="A420" s="21"/>
      <c r="B420" s="21"/>
      <c r="C420" s="21"/>
      <c r="D420" s="21"/>
      <c r="E420" s="21"/>
      <c r="F420" s="21"/>
      <c r="G420" s="19"/>
    </row>
    <row r="421" spans="1:7">
      <c r="A421" s="21"/>
      <c r="B421" s="21"/>
      <c r="C421" s="21"/>
      <c r="D421" s="21"/>
      <c r="E421" s="21"/>
      <c r="F421" s="21"/>
      <c r="G421" s="19"/>
    </row>
    <row r="422" spans="1:7">
      <c r="A422" s="21"/>
      <c r="B422" s="21"/>
      <c r="C422" s="21"/>
      <c r="D422" s="21"/>
      <c r="E422" s="21"/>
      <c r="F422" s="21"/>
      <c r="G422" s="19"/>
    </row>
    <row r="423" spans="1:7">
      <c r="A423" s="21"/>
      <c r="B423" s="21"/>
      <c r="C423" s="21"/>
      <c r="D423" s="21"/>
      <c r="E423" s="21"/>
      <c r="F423" s="21"/>
      <c r="G423" s="19"/>
    </row>
    <row r="424" spans="1:7">
      <c r="A424" s="21"/>
      <c r="B424" s="21"/>
      <c r="C424" s="21"/>
      <c r="D424" s="21"/>
      <c r="E424" s="21"/>
      <c r="F424" s="21"/>
      <c r="G424" s="19"/>
    </row>
    <row r="425" spans="1:7">
      <c r="A425" s="21"/>
      <c r="B425" s="21"/>
      <c r="C425" s="21"/>
      <c r="D425" s="21"/>
      <c r="E425" s="21"/>
      <c r="F425" s="21"/>
      <c r="G425" s="19"/>
    </row>
    <row r="426" spans="1:7">
      <c r="A426" s="21"/>
      <c r="B426" s="21"/>
      <c r="C426" s="21"/>
      <c r="D426" s="21"/>
      <c r="E426" s="21"/>
      <c r="F426" s="21"/>
      <c r="G426" s="19"/>
    </row>
    <row r="427" spans="1:7">
      <c r="A427" s="21"/>
      <c r="B427" s="21"/>
      <c r="C427" s="21"/>
      <c r="D427" s="21"/>
      <c r="E427" s="21"/>
      <c r="F427" s="21"/>
      <c r="G427" s="19"/>
    </row>
    <row r="428" spans="1:7">
      <c r="A428" s="21"/>
      <c r="B428" s="21"/>
      <c r="C428" s="21"/>
      <c r="D428" s="21"/>
      <c r="E428" s="21"/>
      <c r="F428" s="21"/>
      <c r="G428" s="19"/>
    </row>
    <row r="429" spans="1:7">
      <c r="A429" s="21"/>
      <c r="B429" s="21"/>
      <c r="C429" s="21"/>
      <c r="D429" s="21"/>
      <c r="E429" s="21"/>
      <c r="F429" s="21"/>
      <c r="G429" s="19"/>
    </row>
    <row r="430" spans="1:7">
      <c r="A430" s="21"/>
      <c r="B430" s="21"/>
      <c r="C430" s="21"/>
      <c r="D430" s="21"/>
      <c r="E430" s="21"/>
      <c r="F430" s="21"/>
      <c r="G430" s="19"/>
    </row>
    <row r="431" spans="1:7">
      <c r="A431" s="21"/>
      <c r="B431" s="21"/>
      <c r="C431" s="21"/>
      <c r="D431" s="21"/>
      <c r="E431" s="21"/>
      <c r="F431" s="21"/>
      <c r="G431" s="19"/>
    </row>
    <row r="432" spans="1:7">
      <c r="A432" s="21"/>
      <c r="B432" s="21"/>
      <c r="C432" s="21"/>
      <c r="D432" s="21"/>
      <c r="E432" s="21"/>
      <c r="F432" s="21"/>
      <c r="G432" s="19"/>
    </row>
    <row r="433" spans="1:7">
      <c r="A433" s="21"/>
      <c r="B433" s="21"/>
      <c r="C433" s="21"/>
      <c r="D433" s="21"/>
      <c r="E433" s="21"/>
      <c r="F433" s="21"/>
      <c r="G433" s="19"/>
    </row>
    <row r="434" spans="1:7">
      <c r="A434" s="21"/>
      <c r="B434" s="21"/>
      <c r="C434" s="21"/>
      <c r="D434" s="21"/>
      <c r="E434" s="21"/>
      <c r="F434" s="21"/>
      <c r="G434" s="19"/>
    </row>
    <row r="435" spans="1:7">
      <c r="A435" s="21"/>
      <c r="B435" s="21"/>
      <c r="C435" s="21"/>
      <c r="D435" s="21"/>
      <c r="E435" s="21"/>
      <c r="F435" s="21"/>
      <c r="G435" s="19"/>
    </row>
    <row r="436" spans="1:7">
      <c r="A436" s="21"/>
      <c r="B436" s="21"/>
      <c r="C436" s="21"/>
      <c r="D436" s="21"/>
      <c r="E436" s="21"/>
      <c r="F436" s="21"/>
      <c r="G436" s="19"/>
    </row>
    <row r="437" spans="1:7">
      <c r="A437" s="21"/>
      <c r="B437" s="21"/>
      <c r="C437" s="21"/>
      <c r="D437" s="21"/>
      <c r="E437" s="21"/>
      <c r="F437" s="21"/>
      <c r="G437" s="19"/>
    </row>
    <row r="438" spans="1:7">
      <c r="A438" s="21"/>
      <c r="B438" s="21"/>
      <c r="C438" s="21"/>
      <c r="D438" s="21"/>
      <c r="E438" s="21"/>
      <c r="F438" s="21"/>
      <c r="G438" s="19"/>
    </row>
    <row r="439" spans="1:7">
      <c r="A439" s="21"/>
      <c r="B439" s="21"/>
      <c r="C439" s="21"/>
      <c r="D439" s="21"/>
      <c r="E439" s="21"/>
      <c r="F439" s="21"/>
      <c r="G439" s="19"/>
    </row>
    <row r="440" spans="1:7">
      <c r="A440" s="21"/>
      <c r="B440" s="21"/>
      <c r="C440" s="21"/>
      <c r="D440" s="21"/>
      <c r="E440" s="21"/>
      <c r="F440" s="21"/>
      <c r="G440" s="19"/>
    </row>
    <row r="441" spans="1:7">
      <c r="A441" s="21"/>
      <c r="B441" s="21"/>
      <c r="C441" s="21"/>
      <c r="D441" s="21"/>
      <c r="E441" s="21"/>
      <c r="F441" s="21"/>
      <c r="G441" s="19"/>
    </row>
    <row r="442" spans="1:7">
      <c r="A442" s="21"/>
      <c r="B442" s="21"/>
      <c r="C442" s="21"/>
      <c r="D442" s="21"/>
      <c r="E442" s="21"/>
      <c r="F442" s="21"/>
      <c r="G442" s="19"/>
    </row>
    <row r="443" spans="1:7">
      <c r="A443" s="21"/>
      <c r="B443" s="21"/>
      <c r="C443" s="21"/>
      <c r="D443" s="21"/>
      <c r="E443" s="21"/>
      <c r="F443" s="21"/>
      <c r="G443" s="19"/>
    </row>
    <row r="444" spans="1:7">
      <c r="A444" s="21"/>
      <c r="B444" s="21"/>
      <c r="C444" s="21"/>
      <c r="D444" s="21"/>
      <c r="E444" s="21"/>
      <c r="F444" s="21"/>
      <c r="G444" s="19"/>
    </row>
    <row r="445" spans="1:7">
      <c r="A445" s="21"/>
      <c r="B445" s="21"/>
      <c r="C445" s="21"/>
      <c r="D445" s="21"/>
      <c r="E445" s="21"/>
      <c r="F445" s="21"/>
      <c r="G445" s="19"/>
    </row>
    <row r="446" spans="1:7">
      <c r="A446" s="21"/>
      <c r="B446" s="21"/>
      <c r="C446" s="21"/>
      <c r="D446" s="21"/>
      <c r="E446" s="21"/>
      <c r="F446" s="21"/>
      <c r="G446" s="19"/>
    </row>
    <row r="447" spans="1:7">
      <c r="A447" s="21"/>
      <c r="B447" s="21"/>
      <c r="C447" s="21"/>
      <c r="D447" s="21"/>
      <c r="E447" s="21"/>
      <c r="F447" s="21"/>
      <c r="G447" s="19"/>
    </row>
    <row r="448" spans="1:7">
      <c r="A448" s="21"/>
      <c r="B448" s="21"/>
      <c r="C448" s="21"/>
      <c r="D448" s="21"/>
      <c r="E448" s="21"/>
      <c r="F448" s="21"/>
      <c r="G448" s="19"/>
    </row>
    <row r="449" spans="1:7">
      <c r="A449" s="21"/>
      <c r="B449" s="21"/>
      <c r="C449" s="21"/>
      <c r="D449" s="21"/>
      <c r="E449" s="21"/>
      <c r="F449" s="21"/>
      <c r="G449" s="19"/>
    </row>
    <row r="450" spans="1:7">
      <c r="A450" s="21"/>
      <c r="B450" s="21"/>
      <c r="C450" s="21"/>
      <c r="D450" s="21"/>
      <c r="E450" s="21"/>
      <c r="F450" s="21"/>
      <c r="G450" s="19"/>
    </row>
    <row r="451" spans="1:7">
      <c r="A451" s="21"/>
      <c r="B451" s="21"/>
      <c r="C451" s="21"/>
      <c r="D451" s="21"/>
      <c r="E451" s="21"/>
      <c r="F451" s="21"/>
      <c r="G451" s="19"/>
    </row>
    <row r="452" spans="1:7">
      <c r="A452" s="21"/>
      <c r="B452" s="21"/>
      <c r="C452" s="21"/>
      <c r="D452" s="21"/>
      <c r="E452" s="21"/>
      <c r="F452" s="21"/>
      <c r="G452" s="19"/>
    </row>
    <row r="453" spans="1:7">
      <c r="A453" s="21"/>
      <c r="B453" s="21"/>
      <c r="C453" s="21"/>
      <c r="D453" s="21"/>
      <c r="E453" s="21"/>
      <c r="F453" s="21"/>
      <c r="G453" s="19"/>
    </row>
    <row r="454" spans="1:7">
      <c r="A454" s="21"/>
      <c r="B454" s="21"/>
      <c r="C454" s="21"/>
      <c r="D454" s="21"/>
      <c r="E454" s="21"/>
      <c r="F454" s="21"/>
      <c r="G454" s="19"/>
    </row>
    <row r="455" spans="1:7">
      <c r="A455" s="21"/>
      <c r="B455" s="21"/>
      <c r="C455" s="21"/>
      <c r="D455" s="21"/>
      <c r="E455" s="21"/>
      <c r="F455" s="21"/>
      <c r="G455" s="19"/>
    </row>
    <row r="456" spans="1:7">
      <c r="A456" s="21"/>
      <c r="B456" s="21"/>
      <c r="C456" s="21"/>
      <c r="D456" s="21"/>
      <c r="E456" s="21"/>
      <c r="F456" s="21"/>
      <c r="G456" s="19"/>
    </row>
    <row r="457" spans="1:7">
      <c r="A457" s="21"/>
      <c r="B457" s="21"/>
      <c r="C457" s="21"/>
      <c r="D457" s="21"/>
      <c r="E457" s="21"/>
      <c r="F457" s="21"/>
      <c r="G457" s="19"/>
    </row>
    <row r="458" spans="1:7">
      <c r="A458" s="21"/>
      <c r="B458" s="21"/>
      <c r="C458" s="21"/>
      <c r="D458" s="21"/>
      <c r="E458" s="21"/>
      <c r="F458" s="21"/>
      <c r="G458" s="19"/>
    </row>
    <row r="459" spans="1:7">
      <c r="A459" s="21"/>
      <c r="B459" s="21"/>
      <c r="C459" s="21"/>
      <c r="D459" s="21"/>
      <c r="E459" s="21"/>
      <c r="F459" s="21"/>
      <c r="G459" s="19"/>
    </row>
    <row r="460" spans="1:7">
      <c r="A460" s="21"/>
      <c r="B460" s="21"/>
      <c r="C460" s="21"/>
      <c r="D460" s="21"/>
      <c r="E460" s="21"/>
      <c r="F460" s="21"/>
      <c r="G460" s="19"/>
    </row>
    <row r="461" spans="1:7">
      <c r="A461" s="21"/>
      <c r="B461" s="21"/>
      <c r="C461" s="21"/>
      <c r="D461" s="21"/>
      <c r="E461" s="21"/>
      <c r="F461" s="21"/>
      <c r="G461" s="19"/>
    </row>
    <row r="462" spans="1:7">
      <c r="A462" s="21"/>
      <c r="B462" s="21"/>
      <c r="C462" s="21"/>
      <c r="D462" s="21"/>
      <c r="E462" s="21"/>
      <c r="F462" s="21"/>
      <c r="G462" s="19"/>
    </row>
    <row r="463" spans="1:7">
      <c r="A463" s="21"/>
      <c r="B463" s="21"/>
      <c r="C463" s="21"/>
      <c r="D463" s="21"/>
      <c r="E463" s="21"/>
      <c r="F463" s="21"/>
      <c r="G463" s="19"/>
    </row>
    <row r="464" spans="1:7">
      <c r="A464" s="21"/>
      <c r="B464" s="21"/>
      <c r="C464" s="21"/>
      <c r="D464" s="21"/>
      <c r="E464" s="21"/>
      <c r="F464" s="21"/>
      <c r="G464" s="19"/>
    </row>
    <row r="465" spans="1:7">
      <c r="A465" s="21"/>
      <c r="B465" s="21"/>
      <c r="C465" s="21"/>
      <c r="D465" s="21"/>
      <c r="E465" s="21"/>
      <c r="F465" s="21"/>
      <c r="G465" s="19"/>
    </row>
    <row r="466" spans="1:7">
      <c r="A466" s="21"/>
      <c r="B466" s="21"/>
      <c r="C466" s="21"/>
      <c r="D466" s="21"/>
      <c r="E466" s="21"/>
      <c r="F466" s="21"/>
      <c r="G466" s="19"/>
    </row>
    <row r="467" spans="1:7">
      <c r="A467" s="21"/>
      <c r="B467" s="21"/>
      <c r="C467" s="21"/>
      <c r="D467" s="21"/>
      <c r="E467" s="21"/>
      <c r="F467" s="21"/>
      <c r="G467" s="19"/>
    </row>
    <row r="468" spans="1:7">
      <c r="A468" s="21"/>
      <c r="B468" s="21"/>
      <c r="C468" s="21"/>
      <c r="D468" s="21"/>
      <c r="E468" s="21"/>
      <c r="F468" s="21"/>
      <c r="G468" s="19"/>
    </row>
    <row r="469" spans="1:7">
      <c r="A469" s="21"/>
      <c r="B469" s="21"/>
      <c r="C469" s="21"/>
      <c r="D469" s="21"/>
      <c r="E469" s="21"/>
      <c r="F469" s="21"/>
      <c r="G469" s="19"/>
    </row>
    <row r="470" spans="1:7">
      <c r="A470" s="21"/>
      <c r="B470" s="21"/>
      <c r="C470" s="21"/>
      <c r="D470" s="21"/>
      <c r="E470" s="21"/>
      <c r="F470" s="21"/>
      <c r="G470" s="19"/>
    </row>
    <row r="471" spans="1:7">
      <c r="A471" s="21"/>
      <c r="B471" s="21"/>
      <c r="C471" s="21"/>
      <c r="D471" s="21"/>
      <c r="E471" s="21"/>
      <c r="F471" s="21"/>
      <c r="G471" s="19"/>
    </row>
    <row r="472" spans="1:7">
      <c r="A472" s="21"/>
      <c r="B472" s="21"/>
      <c r="C472" s="21"/>
      <c r="D472" s="21"/>
      <c r="E472" s="21"/>
      <c r="F472" s="21"/>
      <c r="G472" s="19"/>
    </row>
    <row r="473" spans="1:7">
      <c r="A473" s="21"/>
      <c r="B473" s="21"/>
      <c r="C473" s="21"/>
      <c r="D473" s="21"/>
      <c r="E473" s="21"/>
      <c r="F473" s="21"/>
      <c r="G473" s="19"/>
    </row>
    <row r="474" spans="1:7">
      <c r="A474" s="21"/>
      <c r="B474" s="21"/>
      <c r="C474" s="21"/>
      <c r="D474" s="21"/>
      <c r="E474" s="21"/>
      <c r="F474" s="21"/>
      <c r="G474" s="19"/>
    </row>
    <row r="475" spans="1:7">
      <c r="A475" s="21"/>
      <c r="B475" s="21"/>
      <c r="C475" s="21"/>
      <c r="D475" s="21"/>
      <c r="E475" s="21"/>
      <c r="F475" s="21"/>
      <c r="G475" s="19"/>
    </row>
    <row r="476" spans="1:7">
      <c r="A476" s="21"/>
      <c r="B476" s="21"/>
      <c r="C476" s="21"/>
      <c r="D476" s="21"/>
      <c r="E476" s="21"/>
      <c r="F476" s="21"/>
      <c r="G476" s="19"/>
    </row>
    <row r="477" spans="1:7">
      <c r="A477" s="21"/>
      <c r="B477" s="21"/>
      <c r="C477" s="21"/>
      <c r="D477" s="21"/>
      <c r="E477" s="21"/>
      <c r="F477" s="21"/>
      <c r="G477" s="19"/>
    </row>
    <row r="478" spans="1:7">
      <c r="A478" s="21"/>
      <c r="B478" s="21"/>
      <c r="C478" s="21"/>
      <c r="D478" s="21"/>
      <c r="E478" s="21"/>
      <c r="F478" s="21"/>
      <c r="G478" s="19"/>
    </row>
    <row r="479" spans="1:7">
      <c r="A479" s="21"/>
      <c r="B479" s="21"/>
      <c r="C479" s="21"/>
      <c r="D479" s="21"/>
      <c r="E479" s="21"/>
      <c r="F479" s="21"/>
      <c r="G479" s="19"/>
    </row>
    <row r="480" spans="1:7">
      <c r="A480" s="21"/>
      <c r="B480" s="21"/>
      <c r="C480" s="21"/>
      <c r="D480" s="21"/>
      <c r="E480" s="21"/>
      <c r="F480" s="21"/>
      <c r="G480" s="19"/>
    </row>
    <row r="481" spans="1:7">
      <c r="A481" s="21"/>
      <c r="B481" s="21"/>
      <c r="C481" s="21"/>
      <c r="D481" s="21"/>
      <c r="E481" s="21"/>
      <c r="F481" s="21"/>
      <c r="G481" s="19"/>
    </row>
    <row r="482" spans="1:7">
      <c r="A482" s="21"/>
      <c r="B482" s="21"/>
      <c r="C482" s="21"/>
      <c r="D482" s="21"/>
      <c r="E482" s="21"/>
      <c r="F482" s="21"/>
      <c r="G482" s="19"/>
    </row>
    <row r="483" spans="1:7">
      <c r="A483" s="21"/>
      <c r="B483" s="21"/>
      <c r="C483" s="21"/>
      <c r="D483" s="21"/>
      <c r="E483" s="21"/>
      <c r="F483" s="21"/>
      <c r="G483" s="19"/>
    </row>
    <row r="484" spans="1:7">
      <c r="A484" s="21"/>
      <c r="B484" s="21"/>
      <c r="C484" s="21"/>
      <c r="D484" s="21"/>
      <c r="E484" s="21"/>
      <c r="F484" s="21"/>
      <c r="G484" s="19"/>
    </row>
    <row r="485" spans="1:7">
      <c r="A485" s="21"/>
      <c r="B485" s="21"/>
      <c r="C485" s="21"/>
      <c r="D485" s="21"/>
      <c r="E485" s="21"/>
      <c r="F485" s="21"/>
      <c r="G485" s="19"/>
    </row>
    <row r="486" spans="1:7">
      <c r="A486" s="21"/>
      <c r="B486" s="21"/>
      <c r="C486" s="21"/>
      <c r="D486" s="21"/>
      <c r="E486" s="21"/>
      <c r="F486" s="21"/>
      <c r="G486" s="19"/>
    </row>
    <row r="487" spans="1:7">
      <c r="A487" s="21"/>
      <c r="B487" s="21"/>
      <c r="C487" s="21"/>
      <c r="D487" s="21"/>
      <c r="E487" s="21"/>
      <c r="F487" s="21"/>
      <c r="G487" s="19"/>
    </row>
    <row r="488" spans="1:7">
      <c r="A488" s="21"/>
      <c r="B488" s="21"/>
      <c r="C488" s="21"/>
      <c r="D488" s="21"/>
      <c r="E488" s="21"/>
      <c r="F488" s="21"/>
      <c r="G488" s="19"/>
    </row>
    <row r="489" spans="1:7">
      <c r="A489" s="21"/>
      <c r="B489" s="21"/>
      <c r="C489" s="21"/>
      <c r="D489" s="21"/>
      <c r="E489" s="21"/>
      <c r="F489" s="21"/>
      <c r="G489" s="19"/>
    </row>
    <row r="490" spans="1:7">
      <c r="A490" s="21"/>
      <c r="B490" s="21"/>
      <c r="C490" s="21"/>
      <c r="D490" s="21"/>
      <c r="E490" s="21"/>
      <c r="F490" s="21"/>
      <c r="G490" s="19"/>
    </row>
    <row r="491" spans="1:7">
      <c r="A491" s="21"/>
      <c r="B491" s="21"/>
      <c r="C491" s="21"/>
      <c r="D491" s="21"/>
      <c r="E491" s="21"/>
      <c r="F491" s="21"/>
      <c r="G491" s="19"/>
    </row>
    <row r="492" spans="1:7">
      <c r="A492" s="21"/>
      <c r="B492" s="21"/>
      <c r="C492" s="21"/>
      <c r="D492" s="21"/>
      <c r="E492" s="21"/>
      <c r="F492" s="21"/>
      <c r="G492" s="19"/>
    </row>
    <row r="493" spans="1:7">
      <c r="A493" s="21"/>
      <c r="B493" s="21"/>
      <c r="C493" s="21"/>
      <c r="D493" s="21"/>
      <c r="E493" s="21"/>
      <c r="F493" s="21"/>
      <c r="G493" s="19"/>
    </row>
    <row r="494" spans="1:7">
      <c r="A494" s="21"/>
      <c r="B494" s="21"/>
      <c r="C494" s="21"/>
      <c r="D494" s="21"/>
      <c r="E494" s="21"/>
      <c r="F494" s="21"/>
      <c r="G494" s="19"/>
    </row>
    <row r="495" spans="1:7">
      <c r="A495" s="21"/>
      <c r="B495" s="21"/>
      <c r="C495" s="21"/>
      <c r="D495" s="21"/>
      <c r="E495" s="21"/>
      <c r="F495" s="21"/>
      <c r="G495" s="19"/>
    </row>
    <row r="496" spans="1:7">
      <c r="A496" s="21"/>
      <c r="B496" s="21"/>
      <c r="C496" s="21"/>
      <c r="D496" s="21"/>
      <c r="E496" s="21"/>
      <c r="F496" s="21"/>
      <c r="G496" s="19"/>
    </row>
    <row r="497" spans="1:7">
      <c r="A497" s="21"/>
      <c r="B497" s="21"/>
      <c r="C497" s="21"/>
      <c r="D497" s="21"/>
      <c r="E497" s="21"/>
      <c r="F497" s="21"/>
      <c r="G497" s="19"/>
    </row>
    <row r="498" spans="1:7">
      <c r="A498" s="21"/>
      <c r="B498" s="21"/>
      <c r="C498" s="21"/>
      <c r="D498" s="21"/>
      <c r="E498" s="21"/>
      <c r="F498" s="21"/>
      <c r="G498" s="19"/>
    </row>
    <row r="499" spans="1:7">
      <c r="A499" s="21"/>
      <c r="B499" s="21"/>
      <c r="C499" s="21"/>
      <c r="D499" s="21"/>
      <c r="E499" s="21"/>
      <c r="F499" s="21"/>
      <c r="G499" s="19"/>
    </row>
    <row r="500" spans="1:7">
      <c r="A500" s="21"/>
      <c r="B500" s="21"/>
      <c r="C500" s="21"/>
      <c r="D500" s="21"/>
      <c r="E500" s="21"/>
      <c r="F500" s="21"/>
      <c r="G500" s="19"/>
    </row>
    <row r="501" spans="1:7">
      <c r="A501" s="21"/>
      <c r="B501" s="21"/>
      <c r="C501" s="21"/>
      <c r="D501" s="21"/>
      <c r="E501" s="21"/>
      <c r="F501" s="21"/>
      <c r="G501" s="19"/>
    </row>
    <row r="502" spans="1:7">
      <c r="A502" s="21"/>
      <c r="B502" s="21"/>
      <c r="C502" s="21"/>
      <c r="D502" s="21"/>
      <c r="E502" s="21"/>
      <c r="F502" s="21"/>
      <c r="G502" s="19"/>
    </row>
    <row r="503" spans="1:7">
      <c r="A503" s="21"/>
      <c r="B503" s="21"/>
      <c r="C503" s="21"/>
      <c r="D503" s="21"/>
      <c r="E503" s="21"/>
      <c r="F503" s="21"/>
      <c r="G503" s="19"/>
    </row>
    <row r="504" spans="1:7">
      <c r="A504" s="21"/>
      <c r="B504" s="21"/>
      <c r="C504" s="21"/>
      <c r="D504" s="21"/>
      <c r="E504" s="21"/>
      <c r="F504" s="21"/>
      <c r="G504" s="19"/>
    </row>
    <row r="505" spans="1:7">
      <c r="A505" s="21"/>
      <c r="B505" s="21"/>
      <c r="C505" s="21"/>
      <c r="D505" s="21"/>
      <c r="E505" s="21"/>
      <c r="F505" s="21"/>
      <c r="G505" s="19"/>
    </row>
    <row r="506" spans="1:7">
      <c r="A506" s="21"/>
      <c r="B506" s="21"/>
      <c r="C506" s="21"/>
      <c r="D506" s="21"/>
      <c r="E506" s="21"/>
      <c r="F506" s="21"/>
      <c r="G506" s="19"/>
    </row>
    <row r="507" spans="1:7">
      <c r="A507" s="21"/>
      <c r="B507" s="21"/>
      <c r="C507" s="21"/>
      <c r="D507" s="21"/>
      <c r="E507" s="21"/>
      <c r="F507" s="21"/>
      <c r="G507" s="19"/>
    </row>
    <row r="508" spans="1:7">
      <c r="A508" s="21"/>
      <c r="B508" s="21"/>
      <c r="C508" s="21"/>
      <c r="D508" s="21"/>
      <c r="E508" s="21"/>
      <c r="F508" s="21"/>
      <c r="G508" s="19"/>
    </row>
    <row r="509" spans="1:7">
      <c r="A509" s="21"/>
      <c r="B509" s="21"/>
      <c r="C509" s="21"/>
      <c r="D509" s="21"/>
      <c r="E509" s="21"/>
      <c r="F509" s="21"/>
      <c r="G509" s="19"/>
    </row>
    <row r="510" spans="1:7">
      <c r="A510" s="21"/>
      <c r="B510" s="21"/>
      <c r="C510" s="21"/>
      <c r="D510" s="21"/>
      <c r="E510" s="21"/>
      <c r="F510" s="21"/>
      <c r="G510" s="19"/>
    </row>
    <row r="511" spans="1:7">
      <c r="A511" s="21"/>
      <c r="B511" s="21"/>
      <c r="C511" s="21"/>
      <c r="D511" s="21"/>
      <c r="E511" s="21"/>
      <c r="F511" s="21"/>
      <c r="G511" s="19"/>
    </row>
    <row r="512" spans="1:7">
      <c r="A512" s="21"/>
      <c r="B512" s="21"/>
      <c r="C512" s="21"/>
      <c r="D512" s="21"/>
      <c r="E512" s="21"/>
      <c r="F512" s="21"/>
      <c r="G512" s="19"/>
    </row>
    <row r="513" spans="1:7">
      <c r="A513" s="21"/>
      <c r="B513" s="21"/>
      <c r="C513" s="21"/>
      <c r="D513" s="21"/>
      <c r="E513" s="21"/>
      <c r="F513" s="21"/>
      <c r="G513" s="19"/>
    </row>
    <row r="514" spans="1:7">
      <c r="A514" s="21"/>
      <c r="B514" s="21"/>
      <c r="C514" s="21"/>
      <c r="D514" s="21"/>
      <c r="E514" s="21"/>
      <c r="F514" s="21"/>
      <c r="G514" s="19"/>
    </row>
    <row r="515" spans="1:7">
      <c r="A515" s="21"/>
      <c r="B515" s="21"/>
      <c r="C515" s="21"/>
      <c r="D515" s="21"/>
      <c r="E515" s="21"/>
      <c r="F515" s="21"/>
      <c r="G515" s="19"/>
    </row>
    <row r="516" spans="1:7">
      <c r="A516" s="21"/>
      <c r="B516" s="21"/>
      <c r="C516" s="21"/>
      <c r="D516" s="21"/>
      <c r="E516" s="21"/>
      <c r="F516" s="21"/>
      <c r="G516" s="19"/>
    </row>
    <row r="517" spans="1:7">
      <c r="A517" s="21"/>
      <c r="B517" s="21"/>
      <c r="C517" s="21"/>
      <c r="D517" s="21"/>
      <c r="E517" s="21"/>
      <c r="F517" s="21"/>
      <c r="G517" s="19"/>
    </row>
    <row r="518" spans="1:7">
      <c r="A518" s="21"/>
      <c r="B518" s="21"/>
      <c r="C518" s="21"/>
      <c r="D518" s="21"/>
      <c r="E518" s="21"/>
      <c r="F518" s="21"/>
      <c r="G518" s="19"/>
    </row>
    <row r="519" spans="1:7">
      <c r="A519" s="21"/>
      <c r="B519" s="21"/>
      <c r="C519" s="21"/>
      <c r="D519" s="21"/>
      <c r="E519" s="21"/>
      <c r="F519" s="21"/>
      <c r="G519" s="19"/>
    </row>
    <row r="520" spans="1:7">
      <c r="A520" s="21"/>
      <c r="B520" s="21"/>
      <c r="C520" s="21"/>
      <c r="D520" s="21"/>
      <c r="E520" s="21"/>
      <c r="F520" s="21"/>
      <c r="G520" s="19"/>
    </row>
    <row r="521" spans="1:7">
      <c r="A521" s="21"/>
      <c r="B521" s="21"/>
      <c r="C521" s="21"/>
      <c r="D521" s="21"/>
      <c r="E521" s="21"/>
      <c r="F521" s="21"/>
      <c r="G521" s="19"/>
    </row>
    <row r="522" spans="1:7">
      <c r="A522" s="21"/>
      <c r="B522" s="21"/>
      <c r="C522" s="21"/>
      <c r="D522" s="21"/>
      <c r="E522" s="21"/>
      <c r="F522" s="21"/>
      <c r="G522" s="19"/>
    </row>
    <row r="523" spans="1:7">
      <c r="A523" s="21"/>
      <c r="B523" s="21"/>
      <c r="C523" s="21"/>
      <c r="D523" s="21"/>
      <c r="E523" s="21"/>
      <c r="F523" s="21"/>
      <c r="G523" s="19"/>
    </row>
    <row r="524" spans="1:7">
      <c r="A524" s="21"/>
      <c r="B524" s="21"/>
      <c r="C524" s="21"/>
      <c r="D524" s="21"/>
      <c r="E524" s="21"/>
      <c r="F524" s="21"/>
      <c r="G524" s="19"/>
    </row>
    <row r="525" spans="1:7">
      <c r="A525" s="21"/>
      <c r="B525" s="21"/>
      <c r="C525" s="21"/>
      <c r="D525" s="21"/>
      <c r="E525" s="21"/>
      <c r="F525" s="21"/>
      <c r="G525" s="19"/>
    </row>
    <row r="526" spans="1:7">
      <c r="A526" s="21"/>
      <c r="B526" s="21"/>
      <c r="C526" s="21"/>
      <c r="D526" s="21"/>
      <c r="E526" s="21"/>
      <c r="F526" s="21"/>
      <c r="G526" s="19"/>
    </row>
    <row r="527" spans="1:7">
      <c r="A527" s="21"/>
      <c r="B527" s="21"/>
      <c r="C527" s="21"/>
      <c r="D527" s="21"/>
      <c r="E527" s="21"/>
      <c r="F527" s="21"/>
      <c r="G527" s="19"/>
    </row>
    <row r="528" spans="1:7">
      <c r="A528" s="21"/>
      <c r="B528" s="21"/>
      <c r="C528" s="21"/>
      <c r="D528" s="21"/>
      <c r="E528" s="21"/>
      <c r="F528" s="21"/>
      <c r="G528" s="19"/>
    </row>
    <row r="529" spans="1:7">
      <c r="A529" s="21"/>
      <c r="B529" s="21"/>
      <c r="C529" s="21"/>
      <c r="D529" s="21"/>
      <c r="E529" s="21"/>
      <c r="F529" s="21"/>
      <c r="G529" s="19"/>
    </row>
    <row r="530" spans="1:7">
      <c r="A530" s="21"/>
      <c r="B530" s="21"/>
      <c r="C530" s="21"/>
      <c r="D530" s="21"/>
      <c r="E530" s="21"/>
      <c r="F530" s="21"/>
      <c r="G530" s="19"/>
    </row>
    <row r="531" spans="1:7">
      <c r="A531" s="21"/>
      <c r="B531" s="21"/>
      <c r="C531" s="21"/>
      <c r="D531" s="21"/>
      <c r="E531" s="21"/>
      <c r="F531" s="21"/>
      <c r="G531" s="19"/>
    </row>
    <row r="532" spans="1:7">
      <c r="A532" s="21"/>
      <c r="B532" s="21"/>
      <c r="C532" s="21"/>
      <c r="D532" s="21"/>
      <c r="E532" s="21"/>
      <c r="F532" s="21"/>
      <c r="G532" s="19"/>
    </row>
    <row r="533" spans="1:7">
      <c r="A533" s="21"/>
      <c r="B533" s="21"/>
      <c r="C533" s="21"/>
      <c r="D533" s="21"/>
      <c r="E533" s="21"/>
      <c r="F533" s="21"/>
      <c r="G533" s="19"/>
    </row>
    <row r="534" spans="1:7">
      <c r="A534" s="21"/>
      <c r="B534" s="21"/>
      <c r="C534" s="21"/>
      <c r="D534" s="21"/>
      <c r="E534" s="21"/>
      <c r="F534" s="21"/>
      <c r="G534" s="19"/>
    </row>
    <row r="535" spans="1:7">
      <c r="A535" s="21"/>
      <c r="B535" s="21"/>
      <c r="C535" s="21"/>
      <c r="D535" s="21"/>
      <c r="E535" s="21"/>
      <c r="F535" s="21"/>
      <c r="G535" s="19"/>
    </row>
    <row r="536" spans="1:7">
      <c r="A536" s="21"/>
      <c r="B536" s="21"/>
      <c r="C536" s="21"/>
      <c r="D536" s="21"/>
      <c r="E536" s="21"/>
      <c r="F536" s="21"/>
      <c r="G536" s="19"/>
    </row>
    <row r="537" spans="1:7">
      <c r="A537" s="21"/>
      <c r="B537" s="21"/>
      <c r="C537" s="21"/>
      <c r="D537" s="21"/>
      <c r="E537" s="21"/>
      <c r="F537" s="21"/>
      <c r="G537" s="19"/>
    </row>
    <row r="538" spans="1:7">
      <c r="A538" s="21"/>
      <c r="B538" s="21"/>
      <c r="C538" s="21"/>
      <c r="D538" s="21"/>
      <c r="E538" s="21"/>
      <c r="F538" s="21"/>
      <c r="G538" s="19"/>
    </row>
    <row r="539" spans="1:7">
      <c r="A539" s="21"/>
      <c r="B539" s="21"/>
      <c r="C539" s="21"/>
      <c r="D539" s="21"/>
      <c r="E539" s="21"/>
      <c r="F539" s="21"/>
      <c r="G539" s="19"/>
    </row>
    <row r="540" spans="1:7">
      <c r="A540" s="21"/>
      <c r="B540" s="21"/>
      <c r="C540" s="21"/>
      <c r="D540" s="21"/>
      <c r="E540" s="21"/>
      <c r="F540" s="21"/>
      <c r="G540" s="19"/>
    </row>
    <row r="541" spans="1:7">
      <c r="A541" s="21"/>
      <c r="B541" s="21"/>
      <c r="C541" s="21"/>
      <c r="D541" s="21"/>
      <c r="E541" s="21"/>
      <c r="F541" s="21"/>
      <c r="G541" s="19"/>
    </row>
    <row r="542" spans="1:7">
      <c r="A542" s="21"/>
      <c r="B542" s="21"/>
      <c r="C542" s="21"/>
      <c r="D542" s="21"/>
      <c r="E542" s="21"/>
      <c r="F542" s="21"/>
      <c r="G542" s="19"/>
    </row>
    <row r="543" spans="1:7">
      <c r="A543" s="21"/>
      <c r="B543" s="21"/>
      <c r="C543" s="21"/>
      <c r="D543" s="21"/>
      <c r="E543" s="21"/>
      <c r="F543" s="21"/>
      <c r="G543" s="19"/>
    </row>
    <row r="544" spans="1:7">
      <c r="A544" s="21"/>
      <c r="B544" s="21"/>
      <c r="C544" s="21"/>
      <c r="D544" s="21"/>
      <c r="E544" s="21"/>
      <c r="F544" s="21"/>
      <c r="G544" s="19"/>
    </row>
    <row r="545" spans="1:7">
      <c r="A545" s="21"/>
      <c r="B545" s="21"/>
      <c r="C545" s="21"/>
      <c r="D545" s="21"/>
      <c r="E545" s="21"/>
      <c r="F545" s="21"/>
      <c r="G545" s="19"/>
    </row>
    <row r="546" spans="1:7">
      <c r="A546" s="21"/>
      <c r="B546" s="21"/>
      <c r="C546" s="21"/>
      <c r="D546" s="21"/>
      <c r="E546" s="21"/>
      <c r="F546" s="21"/>
      <c r="G546" s="19"/>
    </row>
    <row r="547" spans="1:7">
      <c r="A547" s="21"/>
      <c r="B547" s="21"/>
      <c r="C547" s="21"/>
      <c r="D547" s="21"/>
      <c r="E547" s="21"/>
      <c r="F547" s="21"/>
      <c r="G547" s="19"/>
    </row>
    <row r="548" spans="1:7">
      <c r="A548" s="21"/>
      <c r="B548" s="21"/>
      <c r="C548" s="21"/>
      <c r="D548" s="21"/>
      <c r="E548" s="21"/>
      <c r="F548" s="21"/>
      <c r="G548" s="19"/>
    </row>
    <row r="549" spans="1:7">
      <c r="A549" s="21"/>
      <c r="B549" s="21"/>
      <c r="C549" s="21"/>
      <c r="D549" s="21"/>
      <c r="E549" s="21"/>
      <c r="F549" s="21"/>
      <c r="G549" s="19"/>
    </row>
    <row r="550" spans="1:7">
      <c r="A550" s="21"/>
      <c r="B550" s="21"/>
      <c r="C550" s="21"/>
      <c r="D550" s="21"/>
      <c r="E550" s="21"/>
      <c r="F550" s="21"/>
      <c r="G550" s="19"/>
    </row>
    <row r="551" spans="1:7">
      <c r="A551" s="21"/>
      <c r="B551" s="21"/>
      <c r="C551" s="21"/>
      <c r="D551" s="21"/>
      <c r="E551" s="21"/>
      <c r="F551" s="21"/>
      <c r="G551" s="19"/>
    </row>
    <row r="552" spans="1:7">
      <c r="A552" s="21"/>
      <c r="B552" s="21"/>
      <c r="C552" s="21"/>
      <c r="D552" s="21"/>
      <c r="E552" s="21"/>
      <c r="F552" s="21"/>
      <c r="G552" s="19"/>
    </row>
    <row r="553" spans="1:7">
      <c r="A553" s="21"/>
      <c r="B553" s="21"/>
      <c r="C553" s="21"/>
      <c r="D553" s="21"/>
      <c r="E553" s="21"/>
      <c r="F553" s="21"/>
      <c r="G553" s="19"/>
    </row>
    <row r="554" spans="1:7">
      <c r="A554" s="21"/>
      <c r="B554" s="21"/>
      <c r="C554" s="21"/>
      <c r="D554" s="21"/>
      <c r="E554" s="21"/>
      <c r="F554" s="21"/>
      <c r="G554" s="19"/>
    </row>
    <row r="555" spans="1:7">
      <c r="A555" s="21"/>
      <c r="B555" s="21"/>
      <c r="C555" s="21"/>
      <c r="D555" s="21"/>
      <c r="E555" s="21"/>
      <c r="F555" s="21"/>
      <c r="G555" s="19"/>
    </row>
    <row r="556" spans="1:7">
      <c r="A556" s="21"/>
      <c r="B556" s="21"/>
      <c r="C556" s="21"/>
      <c r="D556" s="21"/>
      <c r="E556" s="21"/>
      <c r="F556" s="21"/>
      <c r="G556" s="19"/>
    </row>
    <row r="557" spans="1:7">
      <c r="A557" s="21"/>
      <c r="B557" s="21"/>
      <c r="C557" s="21"/>
      <c r="D557" s="21"/>
      <c r="E557" s="21"/>
      <c r="F557" s="21"/>
      <c r="G557" s="19"/>
    </row>
    <row r="558" spans="1:7">
      <c r="A558" s="21"/>
      <c r="B558" s="21"/>
      <c r="C558" s="21"/>
      <c r="D558" s="21"/>
      <c r="E558" s="21"/>
      <c r="F558" s="21"/>
      <c r="G558" s="19"/>
    </row>
    <row r="559" spans="1:7">
      <c r="A559" s="21"/>
      <c r="B559" s="21"/>
      <c r="C559" s="21"/>
      <c r="D559" s="21"/>
      <c r="E559" s="21"/>
      <c r="F559" s="21"/>
      <c r="G559" s="19"/>
    </row>
    <row r="560" spans="1:7">
      <c r="A560" s="21"/>
      <c r="B560" s="21"/>
      <c r="C560" s="21"/>
      <c r="D560" s="21"/>
      <c r="E560" s="21"/>
      <c r="F560" s="21"/>
      <c r="G560" s="19"/>
    </row>
    <row r="561" spans="1:7">
      <c r="A561" s="21"/>
      <c r="B561" s="21"/>
      <c r="C561" s="21"/>
      <c r="D561" s="21"/>
      <c r="E561" s="21"/>
      <c r="F561" s="21"/>
      <c r="G561" s="19"/>
    </row>
    <row r="562" spans="1:7">
      <c r="A562" s="21"/>
      <c r="B562" s="21"/>
      <c r="C562" s="21"/>
      <c r="D562" s="21"/>
      <c r="E562" s="21"/>
      <c r="F562" s="21"/>
      <c r="G562" s="19"/>
    </row>
    <row r="563" spans="1:7">
      <c r="A563" s="21"/>
      <c r="B563" s="21"/>
      <c r="C563" s="21"/>
      <c r="D563" s="21"/>
      <c r="E563" s="21"/>
      <c r="F563" s="21"/>
      <c r="G563" s="19"/>
    </row>
    <row r="564" spans="1:7">
      <c r="A564" s="21"/>
      <c r="B564" s="21"/>
      <c r="C564" s="21"/>
      <c r="D564" s="21"/>
      <c r="E564" s="21"/>
      <c r="F564" s="21"/>
      <c r="G564" s="19"/>
    </row>
    <row r="565" spans="1:7">
      <c r="A565" s="21"/>
      <c r="B565" s="21"/>
      <c r="C565" s="21"/>
      <c r="D565" s="21"/>
      <c r="E565" s="21"/>
      <c r="F565" s="21"/>
      <c r="G565" s="19"/>
    </row>
    <row r="566" spans="1:7">
      <c r="A566" s="21"/>
      <c r="B566" s="21"/>
      <c r="C566" s="21"/>
      <c r="D566" s="21"/>
      <c r="E566" s="21"/>
      <c r="F566" s="21"/>
      <c r="G566" s="19"/>
    </row>
    <row r="567" spans="1:7">
      <c r="A567" s="21"/>
      <c r="B567" s="21"/>
      <c r="C567" s="21"/>
      <c r="D567" s="21"/>
      <c r="E567" s="21"/>
      <c r="F567" s="21"/>
      <c r="G567" s="19"/>
    </row>
    <row r="568" spans="1:7">
      <c r="A568" s="21"/>
      <c r="B568" s="21"/>
      <c r="C568" s="21"/>
      <c r="D568" s="21"/>
      <c r="E568" s="21"/>
      <c r="F568" s="21"/>
      <c r="G568" s="19"/>
    </row>
    <row r="569" spans="1:7">
      <c r="A569" s="21"/>
      <c r="B569" s="21"/>
      <c r="C569" s="21"/>
      <c r="D569" s="21"/>
      <c r="E569" s="21"/>
      <c r="F569" s="21"/>
      <c r="G569" s="19"/>
    </row>
    <row r="570" spans="1:7">
      <c r="A570" s="21"/>
      <c r="B570" s="21"/>
      <c r="C570" s="21"/>
      <c r="D570" s="21"/>
      <c r="E570" s="21"/>
      <c r="F570" s="21"/>
      <c r="G570" s="19"/>
    </row>
    <row r="571" spans="1:7">
      <c r="A571" s="21"/>
      <c r="B571" s="21"/>
      <c r="C571" s="21"/>
      <c r="D571" s="21"/>
      <c r="E571" s="21"/>
      <c r="F571" s="21"/>
      <c r="G571" s="19"/>
    </row>
    <row r="572" spans="1:7">
      <c r="A572" s="21"/>
      <c r="B572" s="21"/>
      <c r="C572" s="21"/>
      <c r="D572" s="21"/>
      <c r="E572" s="21"/>
      <c r="F572" s="21"/>
      <c r="G572" s="19"/>
    </row>
    <row r="573" spans="1:7">
      <c r="A573" s="21"/>
      <c r="B573" s="21"/>
      <c r="C573" s="21"/>
      <c r="D573" s="21"/>
      <c r="E573" s="21"/>
      <c r="F573" s="21"/>
      <c r="G573" s="19"/>
    </row>
    <row r="574" spans="1:7">
      <c r="A574" s="21"/>
      <c r="B574" s="21"/>
      <c r="C574" s="21"/>
      <c r="D574" s="21"/>
      <c r="E574" s="21"/>
      <c r="F574" s="21"/>
      <c r="G574" s="19"/>
    </row>
    <row r="575" spans="1:7">
      <c r="A575" s="21"/>
      <c r="B575" s="21"/>
      <c r="C575" s="21"/>
      <c r="D575" s="21"/>
      <c r="E575" s="21"/>
      <c r="F575" s="21"/>
      <c r="G575" s="19"/>
    </row>
    <row r="576" spans="1:7">
      <c r="A576" s="21"/>
      <c r="B576" s="21"/>
      <c r="C576" s="21"/>
      <c r="D576" s="21"/>
      <c r="E576" s="21"/>
      <c r="F576" s="21"/>
      <c r="G576" s="19"/>
    </row>
    <row r="577" spans="1:7">
      <c r="A577" s="21"/>
      <c r="B577" s="21"/>
      <c r="C577" s="21"/>
      <c r="D577" s="21"/>
      <c r="E577" s="21"/>
      <c r="F577" s="21"/>
      <c r="G577" s="19"/>
    </row>
    <row r="578" spans="1:7">
      <c r="A578" s="21"/>
      <c r="B578" s="21"/>
      <c r="C578" s="21"/>
      <c r="D578" s="21"/>
      <c r="E578" s="21"/>
      <c r="F578" s="21"/>
      <c r="G578" s="19"/>
    </row>
    <row r="579" spans="1:7">
      <c r="A579" s="21"/>
      <c r="B579" s="21"/>
      <c r="C579" s="21"/>
      <c r="D579" s="21"/>
      <c r="E579" s="21"/>
      <c r="F579" s="21"/>
      <c r="G579" s="19"/>
    </row>
    <row r="580" spans="1:7">
      <c r="A580" s="21"/>
      <c r="B580" s="21"/>
      <c r="C580" s="21"/>
      <c r="D580" s="21"/>
      <c r="E580" s="21"/>
      <c r="F580" s="21"/>
      <c r="G580" s="19"/>
    </row>
    <row r="581" spans="1:7">
      <c r="A581" s="21"/>
      <c r="B581" s="21"/>
      <c r="C581" s="21"/>
      <c r="D581" s="21"/>
      <c r="E581" s="21"/>
      <c r="F581" s="21"/>
      <c r="G581" s="19"/>
    </row>
    <row r="582" spans="1:7">
      <c r="A582" s="21"/>
      <c r="B582" s="21"/>
      <c r="C582" s="21"/>
      <c r="D582" s="21"/>
      <c r="E582" s="21"/>
      <c r="F582" s="21"/>
      <c r="G582" s="19"/>
    </row>
    <row r="583" spans="1:7">
      <c r="A583" s="21"/>
      <c r="B583" s="21"/>
      <c r="C583" s="21"/>
      <c r="D583" s="21"/>
      <c r="E583" s="21"/>
      <c r="F583" s="21"/>
      <c r="G583" s="19"/>
    </row>
    <row r="584" spans="1:7">
      <c r="A584" s="21"/>
      <c r="B584" s="21"/>
      <c r="C584" s="21"/>
      <c r="D584" s="21"/>
      <c r="E584" s="21"/>
      <c r="F584" s="21"/>
      <c r="G584" s="19"/>
    </row>
    <row r="585" spans="1:7">
      <c r="A585" s="21"/>
      <c r="B585" s="21"/>
      <c r="C585" s="21"/>
      <c r="D585" s="21"/>
      <c r="E585" s="21"/>
      <c r="F585" s="21"/>
      <c r="G585" s="19"/>
    </row>
    <row r="586" spans="1:7">
      <c r="A586" s="21"/>
      <c r="B586" s="21"/>
      <c r="C586" s="21"/>
      <c r="D586" s="21"/>
      <c r="E586" s="21"/>
      <c r="F586" s="21"/>
      <c r="G586" s="19"/>
    </row>
    <row r="587" spans="1:7">
      <c r="A587" s="21"/>
      <c r="B587" s="21"/>
      <c r="C587" s="21"/>
      <c r="D587" s="21"/>
      <c r="E587" s="21"/>
      <c r="F587" s="21"/>
      <c r="G587" s="19"/>
    </row>
    <row r="588" spans="1:7">
      <c r="A588" s="21"/>
      <c r="B588" s="21"/>
      <c r="C588" s="21"/>
      <c r="D588" s="21"/>
      <c r="E588" s="21"/>
      <c r="F588" s="21"/>
      <c r="G588" s="19"/>
    </row>
    <row r="589" spans="1:7">
      <c r="A589" s="21"/>
      <c r="B589" s="21"/>
      <c r="C589" s="21"/>
      <c r="D589" s="21"/>
      <c r="E589" s="21"/>
      <c r="F589" s="21"/>
      <c r="G589" s="19"/>
    </row>
    <row r="590" spans="1:7">
      <c r="A590" s="21"/>
      <c r="B590" s="21"/>
      <c r="C590" s="21"/>
      <c r="D590" s="21"/>
      <c r="E590" s="21"/>
      <c r="F590" s="21"/>
      <c r="G590" s="19"/>
    </row>
    <row r="591" spans="1:7">
      <c r="A591" s="21"/>
      <c r="B591" s="21"/>
      <c r="C591" s="21"/>
      <c r="D591" s="21"/>
      <c r="E591" s="21"/>
      <c r="F591" s="21"/>
      <c r="G591" s="19"/>
    </row>
    <row r="592" spans="1:7">
      <c r="A592" s="21"/>
      <c r="B592" s="21"/>
      <c r="C592" s="21"/>
      <c r="D592" s="21"/>
      <c r="E592" s="21"/>
      <c r="F592" s="21"/>
      <c r="G592" s="19"/>
    </row>
    <row r="593" spans="1:7">
      <c r="A593" s="21"/>
      <c r="B593" s="21"/>
      <c r="C593" s="21"/>
      <c r="D593" s="21"/>
      <c r="E593" s="21"/>
      <c r="F593" s="21"/>
      <c r="G593" s="19"/>
    </row>
    <row r="594" spans="1:7">
      <c r="A594" s="21"/>
      <c r="B594" s="21"/>
      <c r="C594" s="21"/>
      <c r="D594" s="21"/>
      <c r="E594" s="21"/>
      <c r="F594" s="21"/>
      <c r="G594" s="19"/>
    </row>
    <row r="595" spans="1:7">
      <c r="A595" s="21"/>
      <c r="B595" s="21"/>
      <c r="C595" s="21"/>
      <c r="D595" s="21"/>
      <c r="E595" s="21"/>
      <c r="F595" s="21"/>
      <c r="G595" s="19"/>
    </row>
    <row r="596" spans="1:7">
      <c r="A596" s="21"/>
      <c r="B596" s="21"/>
      <c r="C596" s="21"/>
      <c r="D596" s="21"/>
      <c r="E596" s="21"/>
      <c r="F596" s="21"/>
      <c r="G596" s="19"/>
    </row>
    <row r="597" spans="1:7">
      <c r="A597" s="21"/>
      <c r="B597" s="21"/>
      <c r="C597" s="21"/>
      <c r="D597" s="21"/>
      <c r="E597" s="21"/>
      <c r="F597" s="21"/>
      <c r="G597" s="19"/>
    </row>
    <row r="598" spans="1:7">
      <c r="A598" s="21"/>
      <c r="B598" s="21"/>
      <c r="C598" s="21"/>
      <c r="D598" s="21"/>
      <c r="E598" s="21"/>
      <c r="F598" s="21"/>
      <c r="G598" s="19"/>
    </row>
    <row r="599" spans="1:7">
      <c r="A599" s="21"/>
      <c r="B599" s="21"/>
      <c r="C599" s="21"/>
      <c r="D599" s="21"/>
      <c r="E599" s="21"/>
      <c r="F599" s="21"/>
      <c r="G599" s="19"/>
    </row>
    <row r="600" spans="1:7">
      <c r="A600" s="21"/>
      <c r="B600" s="21"/>
      <c r="C600" s="21"/>
      <c r="D600" s="21"/>
      <c r="E600" s="21"/>
      <c r="F600" s="21"/>
      <c r="G600" s="19"/>
    </row>
    <row r="601" spans="1:7">
      <c r="A601" s="21"/>
      <c r="B601" s="21"/>
      <c r="C601" s="21"/>
      <c r="D601" s="21"/>
      <c r="E601" s="21"/>
      <c r="F601" s="21"/>
      <c r="G601" s="19"/>
    </row>
    <row r="602" spans="1:7">
      <c r="A602" s="21"/>
      <c r="B602" s="21"/>
      <c r="C602" s="21"/>
      <c r="D602" s="21"/>
      <c r="E602" s="21"/>
      <c r="F602" s="21"/>
      <c r="G602" s="19"/>
    </row>
    <row r="603" spans="1:7">
      <c r="A603" s="21"/>
      <c r="B603" s="21"/>
      <c r="C603" s="21"/>
      <c r="D603" s="21"/>
      <c r="E603" s="21"/>
      <c r="F603" s="21"/>
      <c r="G603" s="19"/>
    </row>
    <row r="604" spans="1:7">
      <c r="A604" s="21"/>
      <c r="B604" s="21"/>
      <c r="C604" s="21"/>
      <c r="D604" s="21"/>
      <c r="E604" s="21"/>
      <c r="F604" s="21"/>
      <c r="G604" s="19"/>
    </row>
    <row r="605" spans="1:7">
      <c r="A605" s="21"/>
      <c r="B605" s="21"/>
      <c r="C605" s="21"/>
      <c r="D605" s="21"/>
      <c r="E605" s="21"/>
      <c r="F605" s="21"/>
      <c r="G605" s="19"/>
    </row>
    <row r="606" spans="1:7">
      <c r="A606" s="21"/>
      <c r="B606" s="21"/>
      <c r="C606" s="21"/>
      <c r="D606" s="21"/>
      <c r="E606" s="21"/>
      <c r="F606" s="21"/>
      <c r="G606" s="19"/>
    </row>
    <row r="607" spans="1:7">
      <c r="A607" s="21"/>
      <c r="B607" s="21"/>
      <c r="C607" s="21"/>
      <c r="D607" s="21"/>
      <c r="E607" s="21"/>
      <c r="F607" s="21"/>
      <c r="G607" s="19"/>
    </row>
    <row r="608" spans="1:7">
      <c r="A608" s="21"/>
      <c r="B608" s="21"/>
      <c r="C608" s="21"/>
      <c r="D608" s="21"/>
      <c r="E608" s="21"/>
      <c r="F608" s="21"/>
      <c r="G608" s="19"/>
    </row>
    <row r="609" spans="1:7">
      <c r="A609" s="21"/>
      <c r="B609" s="21"/>
      <c r="C609" s="21"/>
      <c r="D609" s="21"/>
      <c r="E609" s="21"/>
      <c r="F609" s="21"/>
      <c r="G609" s="19"/>
    </row>
    <row r="610" spans="1:7">
      <c r="A610" s="21"/>
      <c r="B610" s="21"/>
      <c r="C610" s="21"/>
      <c r="D610" s="21"/>
      <c r="E610" s="21"/>
      <c r="F610" s="21"/>
      <c r="G610" s="19"/>
    </row>
    <row r="611" spans="1:7">
      <c r="A611" s="21"/>
      <c r="B611" s="21"/>
      <c r="C611" s="21"/>
      <c r="D611" s="21"/>
      <c r="E611" s="21"/>
      <c r="F611" s="21"/>
      <c r="G611" s="19"/>
    </row>
    <row r="612" spans="1:7">
      <c r="A612" s="21"/>
      <c r="B612" s="21"/>
      <c r="C612" s="21"/>
      <c r="D612" s="21"/>
      <c r="E612" s="21"/>
      <c r="F612" s="21"/>
      <c r="G612" s="19"/>
    </row>
    <row r="613" spans="1:7">
      <c r="A613" s="21"/>
      <c r="B613" s="21"/>
      <c r="C613" s="21"/>
      <c r="D613" s="21"/>
      <c r="E613" s="21"/>
      <c r="F613" s="21"/>
      <c r="G613" s="19"/>
    </row>
    <row r="614" spans="1:7">
      <c r="A614" s="21"/>
      <c r="B614" s="21"/>
      <c r="C614" s="21"/>
      <c r="D614" s="21"/>
      <c r="E614" s="21"/>
      <c r="F614" s="21"/>
      <c r="G614" s="19"/>
    </row>
    <row r="615" spans="1:7">
      <c r="A615" s="21"/>
      <c r="B615" s="21"/>
      <c r="C615" s="21"/>
      <c r="D615" s="21"/>
      <c r="E615" s="21"/>
      <c r="F615" s="21"/>
      <c r="G615" s="19"/>
    </row>
    <row r="616" spans="1:7">
      <c r="A616" s="21"/>
      <c r="B616" s="21"/>
      <c r="C616" s="21"/>
      <c r="D616" s="21"/>
      <c r="E616" s="21"/>
      <c r="F616" s="21"/>
      <c r="G616" s="19"/>
    </row>
    <row r="617" spans="1:7">
      <c r="A617" s="21"/>
      <c r="B617" s="21"/>
      <c r="C617" s="21"/>
      <c r="D617" s="21"/>
      <c r="E617" s="21"/>
      <c r="F617" s="21"/>
      <c r="G617" s="19"/>
    </row>
    <row r="618" spans="1:7">
      <c r="A618" s="21"/>
      <c r="B618" s="21"/>
      <c r="C618" s="21"/>
      <c r="D618" s="21"/>
      <c r="E618" s="21"/>
      <c r="F618" s="21"/>
      <c r="G618" s="19"/>
    </row>
    <row r="619" spans="1:7">
      <c r="A619" s="21"/>
      <c r="B619" s="21"/>
      <c r="C619" s="21"/>
      <c r="D619" s="21"/>
      <c r="E619" s="21"/>
      <c r="F619" s="21"/>
      <c r="G619" s="19"/>
    </row>
    <row r="620" spans="1:7">
      <c r="A620" s="21"/>
      <c r="B620" s="21"/>
      <c r="C620" s="21"/>
      <c r="D620" s="21"/>
      <c r="E620" s="21"/>
      <c r="F620" s="21"/>
      <c r="G620" s="19"/>
    </row>
    <row r="621" spans="1:7">
      <c r="A621" s="21"/>
      <c r="B621" s="21"/>
      <c r="C621" s="21"/>
      <c r="D621" s="21"/>
      <c r="E621" s="21"/>
      <c r="F621" s="21"/>
      <c r="G621" s="19"/>
    </row>
    <row r="622" spans="1:7">
      <c r="A622" s="21"/>
      <c r="B622" s="21"/>
      <c r="C622" s="21"/>
      <c r="D622" s="21"/>
      <c r="E622" s="21"/>
      <c r="F622" s="21"/>
      <c r="G622" s="19"/>
    </row>
    <row r="623" spans="1:7">
      <c r="A623" s="21"/>
      <c r="B623" s="21"/>
      <c r="C623" s="21"/>
      <c r="D623" s="21"/>
      <c r="E623" s="21"/>
      <c r="F623" s="21"/>
      <c r="G623" s="19"/>
    </row>
    <row r="624" spans="1:7">
      <c r="A624" s="21"/>
      <c r="B624" s="21"/>
      <c r="C624" s="21"/>
      <c r="D624" s="21"/>
      <c r="E624" s="21"/>
      <c r="F624" s="21"/>
      <c r="G624" s="19"/>
    </row>
    <row r="625" spans="1:7">
      <c r="A625" s="21"/>
      <c r="B625" s="21"/>
      <c r="C625" s="21"/>
      <c r="D625" s="21"/>
      <c r="E625" s="21"/>
      <c r="F625" s="21"/>
      <c r="G625" s="19"/>
    </row>
    <row r="626" spans="1:7">
      <c r="A626" s="21"/>
      <c r="B626" s="21"/>
      <c r="C626" s="21"/>
      <c r="D626" s="21"/>
      <c r="E626" s="21"/>
      <c r="F626" s="21"/>
      <c r="G626" s="19"/>
    </row>
    <row r="627" spans="1:7">
      <c r="A627" s="21"/>
      <c r="B627" s="21"/>
      <c r="C627" s="21"/>
      <c r="D627" s="21"/>
      <c r="E627" s="21"/>
      <c r="F627" s="21"/>
      <c r="G627" s="19"/>
    </row>
    <row r="628" spans="1:7">
      <c r="A628" s="21"/>
      <c r="B628" s="21"/>
      <c r="C628" s="21"/>
      <c r="D628" s="21"/>
      <c r="E628" s="21"/>
      <c r="F628" s="21"/>
      <c r="G628" s="19"/>
    </row>
    <row r="629" spans="1:7">
      <c r="A629" s="21"/>
      <c r="B629" s="21"/>
      <c r="C629" s="21"/>
      <c r="D629" s="21"/>
      <c r="E629" s="21"/>
      <c r="F629" s="21"/>
      <c r="G629" s="19"/>
    </row>
    <row r="630" spans="1:7">
      <c r="A630" s="21"/>
      <c r="B630" s="21"/>
      <c r="C630" s="21"/>
      <c r="D630" s="21"/>
      <c r="E630" s="21"/>
      <c r="F630" s="21"/>
      <c r="G630" s="19"/>
    </row>
    <row r="631" spans="1:7">
      <c r="A631" s="21"/>
      <c r="B631" s="21"/>
      <c r="C631" s="21"/>
      <c r="D631" s="21"/>
      <c r="E631" s="21"/>
      <c r="F631" s="21"/>
      <c r="G631" s="19"/>
    </row>
    <row r="632" spans="1:7">
      <c r="A632" s="21"/>
      <c r="B632" s="21"/>
      <c r="C632" s="21"/>
      <c r="D632" s="21"/>
      <c r="E632" s="21"/>
      <c r="F632" s="21"/>
      <c r="G632" s="19"/>
    </row>
    <row r="633" spans="1:7">
      <c r="A633" s="21"/>
      <c r="B633" s="21"/>
      <c r="C633" s="21"/>
      <c r="D633" s="21"/>
      <c r="E633" s="21"/>
      <c r="F633" s="21"/>
      <c r="G633" s="19"/>
    </row>
    <row r="634" spans="1:7">
      <c r="A634" s="21"/>
      <c r="B634" s="21"/>
      <c r="C634" s="21"/>
      <c r="D634" s="21"/>
      <c r="E634" s="21"/>
      <c r="F634" s="21"/>
      <c r="G634" s="19"/>
    </row>
    <row r="635" spans="1:7">
      <c r="A635" s="21"/>
      <c r="B635" s="21"/>
      <c r="C635" s="21"/>
      <c r="D635" s="21"/>
      <c r="E635" s="21"/>
      <c r="F635" s="21"/>
      <c r="G635" s="19"/>
    </row>
    <row r="636" spans="1:7">
      <c r="A636" s="21"/>
      <c r="B636" s="21"/>
      <c r="C636" s="21"/>
      <c r="D636" s="21"/>
      <c r="E636" s="21"/>
      <c r="F636" s="21"/>
      <c r="G636" s="19"/>
    </row>
    <row r="637" spans="1:7">
      <c r="A637" s="21"/>
      <c r="B637" s="21"/>
      <c r="C637" s="21"/>
      <c r="D637" s="21"/>
      <c r="E637" s="21"/>
      <c r="F637" s="21"/>
      <c r="G637" s="19"/>
    </row>
    <row r="638" spans="1:7">
      <c r="A638" s="21"/>
      <c r="B638" s="21"/>
      <c r="C638" s="21"/>
      <c r="D638" s="21"/>
      <c r="E638" s="21"/>
      <c r="F638" s="21"/>
      <c r="G638" s="19"/>
    </row>
    <row r="639" spans="1:7">
      <c r="A639" s="21"/>
      <c r="B639" s="21"/>
      <c r="C639" s="21"/>
      <c r="D639" s="21"/>
      <c r="E639" s="21"/>
      <c r="F639" s="21"/>
      <c r="G639" s="19"/>
    </row>
    <row r="640" spans="1:7">
      <c r="A640" s="21"/>
      <c r="B640" s="21"/>
      <c r="C640" s="21"/>
      <c r="D640" s="21"/>
      <c r="E640" s="21"/>
      <c r="F640" s="21"/>
      <c r="G640" s="19"/>
    </row>
    <row r="641" spans="1:7">
      <c r="A641" s="21"/>
      <c r="B641" s="21"/>
      <c r="C641" s="21"/>
      <c r="D641" s="21"/>
      <c r="E641" s="21"/>
      <c r="F641" s="21"/>
      <c r="G641" s="19"/>
    </row>
    <row r="642" spans="1:7">
      <c r="A642" s="21"/>
      <c r="B642" s="21"/>
      <c r="C642" s="21"/>
      <c r="D642" s="21"/>
      <c r="E642" s="21"/>
      <c r="F642" s="21"/>
      <c r="G642" s="19"/>
    </row>
    <row r="643" spans="1:7">
      <c r="A643" s="21"/>
      <c r="B643" s="21"/>
      <c r="C643" s="21"/>
      <c r="D643" s="21"/>
      <c r="E643" s="21"/>
      <c r="F643" s="21"/>
      <c r="G643" s="19"/>
    </row>
    <row r="644" spans="1:7">
      <c r="A644" s="21"/>
      <c r="B644" s="21"/>
      <c r="C644" s="21"/>
      <c r="D644" s="21"/>
      <c r="E644" s="21"/>
      <c r="F644" s="21"/>
      <c r="G644" s="19"/>
    </row>
    <row r="645" spans="1:7">
      <c r="A645" s="21"/>
      <c r="B645" s="21"/>
      <c r="C645" s="21"/>
      <c r="D645" s="21"/>
      <c r="E645" s="21"/>
      <c r="F645" s="21"/>
      <c r="G645" s="19"/>
    </row>
    <row r="646" spans="1:7">
      <c r="A646" s="21"/>
      <c r="B646" s="21"/>
      <c r="C646" s="21"/>
      <c r="D646" s="21"/>
      <c r="E646" s="21"/>
      <c r="F646" s="21"/>
      <c r="G646" s="19"/>
    </row>
    <row r="647" spans="1:7">
      <c r="A647" s="21"/>
      <c r="B647" s="21"/>
      <c r="C647" s="21"/>
      <c r="D647" s="21"/>
      <c r="E647" s="21"/>
      <c r="F647" s="21"/>
      <c r="G647" s="19"/>
    </row>
    <row r="648" spans="1:7">
      <c r="A648" s="21"/>
      <c r="B648" s="21"/>
      <c r="C648" s="21"/>
      <c r="D648" s="21"/>
      <c r="E648" s="21"/>
      <c r="F648" s="21"/>
      <c r="G648" s="19"/>
    </row>
    <row r="649" spans="1:7">
      <c r="A649" s="21"/>
      <c r="B649" s="21"/>
      <c r="C649" s="21"/>
      <c r="D649" s="21"/>
      <c r="E649" s="21"/>
      <c r="F649" s="21"/>
      <c r="G649" s="19"/>
    </row>
    <row r="650" spans="1:7">
      <c r="A650" s="21"/>
      <c r="B650" s="21"/>
      <c r="C650" s="21"/>
      <c r="D650" s="21"/>
      <c r="E650" s="21"/>
      <c r="F650" s="21"/>
      <c r="G650" s="19"/>
    </row>
    <row r="651" spans="1:7">
      <c r="A651" s="21"/>
      <c r="B651" s="21"/>
      <c r="C651" s="21"/>
      <c r="D651" s="21"/>
      <c r="E651" s="21"/>
      <c r="F651" s="21"/>
      <c r="G651" s="19"/>
    </row>
    <row r="652" spans="1:7">
      <c r="A652" s="21"/>
      <c r="B652" s="21"/>
      <c r="C652" s="21"/>
      <c r="D652" s="21"/>
      <c r="E652" s="21"/>
      <c r="F652" s="21"/>
      <c r="G652" s="19"/>
    </row>
    <row r="653" spans="1:7">
      <c r="A653" s="21"/>
      <c r="B653" s="21"/>
      <c r="C653" s="21"/>
      <c r="D653" s="21"/>
      <c r="E653" s="21"/>
      <c r="F653" s="21"/>
      <c r="G653" s="19"/>
    </row>
    <row r="654" spans="1:7">
      <c r="A654" s="21"/>
      <c r="B654" s="21"/>
      <c r="C654" s="21"/>
      <c r="D654" s="21"/>
      <c r="E654" s="21"/>
      <c r="F654" s="21"/>
      <c r="G654" s="19"/>
    </row>
    <row r="655" spans="1:7">
      <c r="A655" s="21"/>
      <c r="B655" s="21"/>
      <c r="C655" s="21"/>
      <c r="D655" s="21"/>
      <c r="E655" s="21"/>
      <c r="F655" s="21"/>
      <c r="G655" s="19"/>
    </row>
    <row r="656" spans="1:7">
      <c r="A656" s="21"/>
      <c r="B656" s="21"/>
      <c r="C656" s="21"/>
      <c r="D656" s="21"/>
      <c r="E656" s="21"/>
      <c r="F656" s="21"/>
      <c r="G656" s="19"/>
    </row>
    <row r="657" spans="1:7">
      <c r="A657" s="21"/>
      <c r="B657" s="21"/>
      <c r="C657" s="21"/>
      <c r="D657" s="21"/>
      <c r="E657" s="21"/>
      <c r="F657" s="21"/>
      <c r="G657" s="19"/>
    </row>
    <row r="658" spans="1:7">
      <c r="A658" s="21"/>
      <c r="B658" s="21"/>
      <c r="C658" s="21"/>
      <c r="D658" s="21"/>
      <c r="E658" s="21"/>
      <c r="F658" s="21"/>
      <c r="G658" s="19"/>
    </row>
    <row r="659" spans="1:7">
      <c r="A659" s="21"/>
      <c r="B659" s="21"/>
      <c r="C659" s="21"/>
      <c r="D659" s="21"/>
      <c r="E659" s="21"/>
      <c r="F659" s="21"/>
      <c r="G659" s="19"/>
    </row>
    <row r="660" spans="1:7">
      <c r="A660" s="21"/>
      <c r="B660" s="21"/>
      <c r="C660" s="21"/>
      <c r="D660" s="21"/>
      <c r="E660" s="21"/>
      <c r="F660" s="21"/>
      <c r="G660" s="19"/>
    </row>
    <row r="661" spans="1:7">
      <c r="A661" s="21"/>
      <c r="B661" s="21"/>
      <c r="C661" s="21"/>
      <c r="D661" s="21"/>
      <c r="E661" s="21"/>
      <c r="F661" s="21"/>
      <c r="G661" s="19"/>
    </row>
    <row r="662" spans="1:7">
      <c r="A662" s="21"/>
      <c r="B662" s="21"/>
      <c r="C662" s="21"/>
      <c r="D662" s="21"/>
      <c r="E662" s="21"/>
      <c r="F662" s="21"/>
      <c r="G662" s="19"/>
    </row>
    <row r="663" spans="1:7">
      <c r="A663" s="21"/>
      <c r="B663" s="21"/>
      <c r="C663" s="21"/>
      <c r="D663" s="21"/>
      <c r="E663" s="21"/>
      <c r="F663" s="21"/>
      <c r="G663" s="19"/>
    </row>
    <row r="664" spans="1:7">
      <c r="A664" s="21"/>
      <c r="B664" s="21"/>
      <c r="C664" s="21"/>
      <c r="D664" s="21"/>
      <c r="E664" s="21"/>
      <c r="F664" s="21"/>
      <c r="G664" s="19"/>
    </row>
    <row r="665" spans="1:7">
      <c r="A665" s="21"/>
      <c r="B665" s="21"/>
      <c r="C665" s="21"/>
      <c r="D665" s="21"/>
      <c r="E665" s="21"/>
      <c r="F665" s="21"/>
      <c r="G665" s="19"/>
    </row>
    <row r="666" spans="1:7">
      <c r="A666" s="21"/>
      <c r="B666" s="21"/>
      <c r="C666" s="21"/>
      <c r="D666" s="21"/>
      <c r="E666" s="21"/>
      <c r="F666" s="21"/>
      <c r="G666" s="19"/>
    </row>
    <row r="667" spans="1:7">
      <c r="A667" s="21"/>
      <c r="B667" s="21"/>
      <c r="C667" s="21"/>
      <c r="D667" s="21"/>
      <c r="E667" s="21"/>
      <c r="F667" s="21"/>
      <c r="G667" s="19"/>
    </row>
    <row r="668" spans="1:7">
      <c r="A668" s="21"/>
      <c r="B668" s="21"/>
      <c r="C668" s="21"/>
      <c r="D668" s="21"/>
      <c r="E668" s="21"/>
      <c r="F668" s="21"/>
      <c r="G668" s="19"/>
    </row>
    <row r="669" spans="1:7">
      <c r="A669" s="21"/>
      <c r="B669" s="21"/>
      <c r="C669" s="21"/>
      <c r="D669" s="21"/>
      <c r="E669" s="21"/>
      <c r="F669" s="21"/>
      <c r="G669" s="19"/>
    </row>
    <row r="670" spans="1:7">
      <c r="A670" s="21"/>
      <c r="B670" s="21"/>
      <c r="C670" s="21"/>
      <c r="D670" s="21"/>
      <c r="E670" s="21"/>
      <c r="F670" s="21"/>
      <c r="G670" s="19"/>
    </row>
    <row r="671" spans="1:7">
      <c r="A671" s="21"/>
      <c r="B671" s="21"/>
      <c r="C671" s="21"/>
      <c r="D671" s="21"/>
      <c r="E671" s="21"/>
      <c r="F671" s="21"/>
      <c r="G671" s="19"/>
    </row>
    <row r="672" spans="1:7">
      <c r="A672" s="21"/>
      <c r="B672" s="21"/>
      <c r="C672" s="21"/>
      <c r="D672" s="21"/>
      <c r="E672" s="21"/>
      <c r="F672" s="21"/>
      <c r="G672" s="19"/>
    </row>
    <row r="673" spans="1:7">
      <c r="A673" s="21"/>
      <c r="B673" s="21"/>
      <c r="C673" s="21"/>
      <c r="D673" s="21"/>
      <c r="E673" s="21"/>
      <c r="F673" s="21"/>
      <c r="G673" s="19"/>
    </row>
    <row r="674" spans="1:7">
      <c r="A674" s="21"/>
      <c r="B674" s="21"/>
      <c r="C674" s="21"/>
      <c r="D674" s="21"/>
      <c r="E674" s="21"/>
      <c r="F674" s="21"/>
      <c r="G674" s="19"/>
    </row>
    <row r="675" spans="1:7">
      <c r="A675" s="21"/>
      <c r="B675" s="21"/>
      <c r="C675" s="21"/>
      <c r="D675" s="21"/>
      <c r="E675" s="21"/>
      <c r="F675" s="21"/>
      <c r="G675" s="19"/>
    </row>
    <row r="676" spans="1:7">
      <c r="A676" s="21"/>
      <c r="B676" s="21"/>
      <c r="C676" s="21"/>
      <c r="D676" s="21"/>
      <c r="E676" s="21"/>
      <c r="F676" s="21"/>
      <c r="G676" s="19"/>
    </row>
    <row r="677" spans="1:7">
      <c r="A677" s="21"/>
      <c r="B677" s="21"/>
      <c r="C677" s="21"/>
      <c r="D677" s="21"/>
      <c r="E677" s="21"/>
      <c r="F677" s="21"/>
      <c r="G677" s="19"/>
    </row>
    <row r="678" spans="1:7">
      <c r="A678" s="21"/>
      <c r="B678" s="21"/>
      <c r="C678" s="21"/>
      <c r="D678" s="21"/>
      <c r="E678" s="21"/>
      <c r="F678" s="21"/>
      <c r="G678" s="19"/>
    </row>
  </sheetData>
  <customSheetViews>
    <customSheetView guid="{683739B1-2C95-423C-A874-EEB29FECC755}" scale="50" showRuler="0">
      <selection activeCell="E48" sqref="A1:H48"/>
      <pageMargins left="0.25" right="0.26" top="0.56999999999999995" bottom="1" header="0.5" footer="0.5"/>
      <pageSetup orientation="portrait" r:id="rId1"/>
      <headerFooter alignWithMargins="0">
        <oddFooter xml:space="preserve">&amp;L&amp;Z&amp;F&amp;RPage &amp;P
</oddFooter>
      </headerFooter>
    </customSheetView>
  </customSheetViews>
  <mergeCells count="1">
    <mergeCell ref="D1:F1"/>
  </mergeCells>
  <phoneticPr fontId="0" type="noConversion"/>
  <pageMargins left="0.5" right="0.5" top="0.5" bottom="0.5" header="0.5" footer="0.5"/>
  <pageSetup scale="94" orientation="portrait"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K689"/>
  <sheetViews>
    <sheetView showGridLines="0" zoomScale="90" zoomScaleNormal="90" zoomScaleSheetLayoutView="50" workbookViewId="0">
      <selection activeCell="H12" sqref="H12"/>
    </sheetView>
  </sheetViews>
  <sheetFormatPr defaultColWidth="19.42578125" defaultRowHeight="12.75"/>
  <cols>
    <col min="1" max="1" width="15.28515625" style="22" customWidth="1"/>
    <col min="2" max="4" width="17.7109375" style="22" customWidth="1"/>
    <col min="5" max="5" width="19.140625" style="22" customWidth="1"/>
    <col min="6" max="6" width="15.140625" style="45" customWidth="1"/>
    <col min="7" max="7" width="15.140625" style="46" customWidth="1"/>
    <col min="8" max="8" width="19.42578125" style="21" customWidth="1"/>
    <col min="9" max="16384" width="19.42578125" style="22"/>
  </cols>
  <sheetData>
    <row r="1" spans="1:11" ht="31.5" customHeight="1">
      <c r="A1" s="2"/>
      <c r="B1" s="132"/>
      <c r="C1" s="132"/>
      <c r="D1" s="132"/>
      <c r="E1" s="212" t="s">
        <v>169</v>
      </c>
      <c r="F1" s="145"/>
      <c r="G1" s="145"/>
    </row>
    <row r="2" spans="1:11" ht="31.5" customHeight="1">
      <c r="A2" s="2"/>
      <c r="B2" s="132"/>
      <c r="C2" s="132"/>
      <c r="D2" s="132"/>
      <c r="E2" s="146"/>
      <c r="F2" s="146"/>
      <c r="G2" s="146"/>
    </row>
    <row r="3" spans="1:11" s="26" customFormat="1" ht="15.95" customHeight="1">
      <c r="A3" s="147" t="s">
        <v>170</v>
      </c>
      <c r="B3" s="144"/>
      <c r="C3" s="144"/>
      <c r="D3" s="144"/>
      <c r="E3" s="4"/>
      <c r="F3" s="4"/>
      <c r="G3" s="4"/>
    </row>
    <row r="4" spans="1:11" s="26" customFormat="1" ht="15.95" customHeight="1">
      <c r="A4" s="147" t="s">
        <v>133</v>
      </c>
      <c r="B4" s="144"/>
      <c r="C4" s="144"/>
      <c r="D4" s="144"/>
      <c r="E4" s="4"/>
      <c r="F4" s="4"/>
      <c r="G4" s="4"/>
    </row>
    <row r="5" spans="1:11" s="26" customFormat="1" ht="15.95" customHeight="1">
      <c r="A5" s="143" t="s">
        <v>134</v>
      </c>
      <c r="B5" s="144"/>
      <c r="C5" s="144"/>
      <c r="D5" s="144"/>
      <c r="E5" s="4"/>
      <c r="F5" s="4"/>
      <c r="G5" s="4"/>
    </row>
    <row r="6" spans="1:11" s="26" customFormat="1" ht="15.95" customHeight="1">
      <c r="A6" s="143"/>
      <c r="B6" s="144"/>
      <c r="C6" s="144"/>
      <c r="D6" s="144"/>
      <c r="E6" s="4"/>
      <c r="F6" s="4"/>
      <c r="G6" s="4"/>
    </row>
    <row r="7" spans="1:11" s="26" customFormat="1" ht="15.95" customHeight="1">
      <c r="A7" s="155"/>
      <c r="B7" s="144"/>
      <c r="C7" s="144"/>
      <c r="D7" s="144"/>
      <c r="E7" s="4"/>
      <c r="F7" s="4"/>
      <c r="G7" s="4"/>
    </row>
    <row r="8" spans="1:11" s="26" customFormat="1" ht="15.95" customHeight="1">
      <c r="A8" s="156"/>
      <c r="B8" s="144"/>
      <c r="C8" s="144"/>
      <c r="D8" s="144"/>
      <c r="E8" s="4"/>
      <c r="F8" s="4"/>
      <c r="G8" s="4"/>
    </row>
    <row r="9" spans="1:11" s="26" customFormat="1" ht="15.95" customHeight="1">
      <c r="A9" s="155"/>
      <c r="B9" s="4"/>
      <c r="C9" s="4"/>
      <c r="D9" s="4"/>
      <c r="E9" s="4"/>
      <c r="F9" s="4"/>
      <c r="G9" s="4"/>
    </row>
    <row r="10" spans="1:11" s="26" customFormat="1" ht="15.75" customHeight="1">
      <c r="A10" s="155"/>
      <c r="B10" s="4"/>
      <c r="C10" s="4"/>
      <c r="D10" s="4"/>
      <c r="E10" s="4"/>
      <c r="F10" s="4"/>
      <c r="G10" s="4"/>
    </row>
    <row r="11" spans="1:11" ht="25.5" customHeight="1">
      <c r="A11" s="5"/>
      <c r="B11" s="6"/>
      <c r="C11" s="6"/>
      <c r="D11" s="6"/>
      <c r="E11" s="6"/>
      <c r="F11" s="6"/>
      <c r="G11" s="6"/>
      <c r="H11" s="27"/>
      <c r="I11" s="27"/>
      <c r="J11" s="27"/>
      <c r="K11" s="27"/>
    </row>
    <row r="12" spans="1:11" ht="15.95" customHeight="1">
      <c r="A12" s="7"/>
      <c r="B12" s="6"/>
      <c r="C12" s="6"/>
      <c r="D12" s="6"/>
      <c r="E12" s="6"/>
      <c r="F12" s="6"/>
      <c r="G12" s="6"/>
      <c r="H12" s="27"/>
      <c r="I12" s="27"/>
      <c r="J12" s="27"/>
      <c r="K12" s="27"/>
    </row>
    <row r="13" spans="1:11" ht="15.95" customHeight="1">
      <c r="A13" s="7"/>
      <c r="B13" s="6"/>
      <c r="C13" s="6"/>
      <c r="D13" s="6"/>
      <c r="E13" s="6"/>
      <c r="F13" s="6"/>
      <c r="G13" s="6"/>
      <c r="H13" s="27"/>
      <c r="I13" s="27"/>
      <c r="J13" s="27"/>
      <c r="K13" s="27"/>
    </row>
    <row r="14" spans="1:11" ht="15.95" customHeight="1">
      <c r="A14" s="7"/>
      <c r="B14" s="6"/>
      <c r="C14" s="6"/>
      <c r="D14" s="6"/>
      <c r="E14" s="6"/>
      <c r="F14" s="6"/>
      <c r="G14" s="6"/>
      <c r="H14" s="27"/>
      <c r="I14" s="27"/>
      <c r="J14" s="27"/>
      <c r="K14" s="27"/>
    </row>
    <row r="15" spans="1:11" ht="15.95" customHeight="1">
      <c r="A15" s="7"/>
      <c r="B15" s="6"/>
      <c r="C15" s="6"/>
      <c r="D15" s="6"/>
      <c r="E15" s="6"/>
      <c r="F15" s="6"/>
      <c r="G15" s="6"/>
      <c r="H15" s="27"/>
      <c r="I15" s="27"/>
      <c r="J15" s="27"/>
      <c r="K15" s="27"/>
    </row>
    <row r="16" spans="1:11" ht="15.95" customHeight="1">
      <c r="A16" s="6"/>
      <c r="B16" s="6"/>
      <c r="C16" s="6"/>
      <c r="D16" s="6"/>
      <c r="E16" s="6"/>
      <c r="F16" s="6"/>
      <c r="G16" s="6"/>
      <c r="H16" s="27"/>
      <c r="I16" s="27"/>
      <c r="J16" s="27"/>
      <c r="K16" s="27"/>
    </row>
    <row r="17" spans="1:11" ht="15.95" customHeight="1">
      <c r="A17" s="6"/>
      <c r="B17" s="6"/>
      <c r="C17" s="6"/>
      <c r="D17" s="6"/>
      <c r="E17" s="6"/>
      <c r="F17" s="6"/>
      <c r="G17" s="6"/>
      <c r="H17" s="27"/>
      <c r="I17" s="27"/>
      <c r="J17" s="27"/>
      <c r="K17" s="27"/>
    </row>
    <row r="18" spans="1:11" ht="15.95" customHeight="1">
      <c r="A18" s="6"/>
      <c r="B18" s="6"/>
      <c r="C18" s="6"/>
      <c r="D18" s="6"/>
      <c r="E18" s="6"/>
      <c r="F18" s="6"/>
      <c r="G18" s="6"/>
      <c r="H18" s="27"/>
      <c r="I18" s="27"/>
      <c r="J18" s="27"/>
      <c r="K18" s="27"/>
    </row>
    <row r="19" spans="1:11" ht="15.95" customHeight="1">
      <c r="A19" s="6"/>
      <c r="B19" s="6"/>
      <c r="C19" s="6"/>
      <c r="D19" s="6"/>
      <c r="E19" s="6"/>
      <c r="F19" s="6"/>
      <c r="G19" s="6"/>
      <c r="H19" s="27"/>
      <c r="I19" s="27"/>
      <c r="J19" s="27"/>
      <c r="K19" s="27"/>
    </row>
    <row r="20" spans="1:11" ht="15.95" customHeight="1">
      <c r="A20" s="6"/>
      <c r="B20" s="6"/>
      <c r="C20" s="6"/>
      <c r="D20" s="6"/>
      <c r="E20" s="6"/>
      <c r="F20" s="6"/>
      <c r="G20" s="6"/>
      <c r="H20" s="27"/>
      <c r="I20" s="27"/>
      <c r="J20" s="27"/>
      <c r="K20" s="27"/>
    </row>
    <row r="21" spans="1:11" ht="15.95" customHeight="1">
      <c r="A21" s="6"/>
      <c r="B21" s="6"/>
      <c r="C21" s="6"/>
      <c r="D21" s="6"/>
      <c r="E21" s="6"/>
      <c r="F21" s="6"/>
      <c r="G21" s="6"/>
      <c r="H21" s="27"/>
      <c r="I21" s="27"/>
      <c r="J21" s="27"/>
      <c r="K21" s="27"/>
    </row>
    <row r="22" spans="1:11" ht="15.95" customHeight="1">
      <c r="A22" s="6"/>
      <c r="B22" s="6"/>
      <c r="C22" s="6"/>
      <c r="D22" s="6"/>
      <c r="E22" s="6"/>
      <c r="F22" s="6"/>
      <c r="G22" s="6"/>
      <c r="H22" s="27"/>
      <c r="I22" s="27"/>
      <c r="J22" s="27"/>
      <c r="K22" s="27"/>
    </row>
    <row r="23" spans="1:11" ht="15.95" customHeight="1">
      <c r="A23" s="6"/>
      <c r="B23" s="6"/>
      <c r="C23" s="6"/>
      <c r="D23" s="6"/>
      <c r="E23" s="6"/>
      <c r="F23" s="6"/>
      <c r="G23" s="6"/>
      <c r="H23" s="27"/>
      <c r="I23" s="27"/>
      <c r="J23" s="27"/>
      <c r="K23" s="27"/>
    </row>
    <row r="24" spans="1:11" ht="15.95" customHeight="1">
      <c r="A24" s="6"/>
      <c r="B24" s="6"/>
      <c r="C24" s="6"/>
      <c r="D24" s="6"/>
      <c r="E24" s="6"/>
      <c r="F24" s="6"/>
      <c r="G24" s="6"/>
      <c r="H24" s="27"/>
      <c r="I24" s="27"/>
      <c r="J24" s="27"/>
      <c r="K24" s="27"/>
    </row>
    <row r="25" spans="1:11" ht="15.95" customHeight="1">
      <c r="A25" s="6"/>
      <c r="B25" s="6"/>
      <c r="C25" s="6"/>
      <c r="D25" s="6"/>
      <c r="E25" s="6"/>
      <c r="F25" s="6"/>
      <c r="G25" s="6"/>
      <c r="H25" s="27"/>
      <c r="I25" s="27"/>
      <c r="J25" s="27"/>
      <c r="K25" s="27"/>
    </row>
    <row r="26" spans="1:11" ht="15.95" customHeight="1">
      <c r="A26" s="6"/>
      <c r="B26" s="6"/>
      <c r="C26" s="6"/>
      <c r="D26" s="6"/>
      <c r="E26" s="6"/>
      <c r="F26" s="6"/>
      <c r="G26" s="6"/>
      <c r="H26" s="27"/>
      <c r="I26" s="27"/>
      <c r="J26" s="27"/>
      <c r="K26" s="27"/>
    </row>
    <row r="27" spans="1:11" ht="15.95" customHeight="1">
      <c r="A27" s="6"/>
      <c r="B27" s="6"/>
      <c r="C27" s="6"/>
      <c r="D27" s="6"/>
      <c r="E27" s="6"/>
      <c r="F27" s="6"/>
      <c r="G27" s="6"/>
      <c r="H27" s="27"/>
      <c r="I27" s="27"/>
      <c r="J27" s="27"/>
      <c r="K27" s="27"/>
    </row>
    <row r="28" spans="1:11" ht="15.95" customHeight="1">
      <c r="A28" s="6"/>
      <c r="B28" s="6"/>
      <c r="C28" s="6"/>
      <c r="D28" s="6"/>
      <c r="E28" s="6"/>
      <c r="F28" s="6"/>
      <c r="G28" s="6"/>
      <c r="H28" s="27"/>
      <c r="I28" s="27"/>
      <c r="J28" s="28"/>
      <c r="K28" s="27"/>
    </row>
    <row r="29" spans="1:11" ht="15.95" customHeight="1">
      <c r="A29" s="154"/>
      <c r="B29" s="154"/>
      <c r="C29" s="154"/>
      <c r="D29" s="154"/>
      <c r="E29" s="154"/>
      <c r="F29" s="154"/>
      <c r="G29" s="154"/>
      <c r="H29" s="27"/>
      <c r="I29" s="27"/>
      <c r="J29" s="29"/>
      <c r="K29" s="27"/>
    </row>
    <row r="30" spans="1:11" ht="15.95" customHeight="1">
      <c r="A30" s="151"/>
      <c r="B30" s="151"/>
      <c r="C30" s="151"/>
      <c r="D30" s="151"/>
      <c r="E30" s="151"/>
      <c r="F30" s="151"/>
      <c r="G30" s="151"/>
      <c r="H30" s="27"/>
      <c r="I30" s="30"/>
      <c r="J30" s="27"/>
      <c r="K30" s="27"/>
    </row>
    <row r="31" spans="1:11" ht="15.95" customHeight="1">
      <c r="A31" s="152"/>
      <c r="B31" s="152"/>
      <c r="C31" s="152"/>
      <c r="D31" s="152"/>
      <c r="E31" s="152"/>
      <c r="F31" s="153"/>
      <c r="G31" s="151"/>
      <c r="H31" s="27"/>
      <c r="I31" s="120"/>
      <c r="J31" s="119"/>
      <c r="K31" s="119"/>
    </row>
    <row r="32" spans="1:11" ht="15.95" customHeight="1">
      <c r="A32" s="152"/>
      <c r="B32" s="152"/>
      <c r="C32" s="152"/>
      <c r="D32" s="152"/>
      <c r="E32" s="152"/>
      <c r="F32" s="153"/>
      <c r="G32" s="151"/>
      <c r="H32" s="27"/>
      <c r="I32" s="27"/>
      <c r="J32" s="31"/>
      <c r="K32" s="32"/>
    </row>
    <row r="33" spans="1:11" ht="15.95" customHeight="1">
      <c r="A33" s="152"/>
      <c r="B33" s="152"/>
      <c r="C33" s="152"/>
      <c r="D33" s="152"/>
      <c r="E33" s="152"/>
      <c r="F33" s="153"/>
      <c r="G33" s="151"/>
      <c r="H33" s="27"/>
      <c r="I33" s="27"/>
      <c r="J33" s="31"/>
      <c r="K33" s="32"/>
    </row>
    <row r="34" spans="1:11" ht="15.95" customHeight="1">
      <c r="A34" s="152"/>
      <c r="B34" s="152"/>
      <c r="C34" s="152"/>
      <c r="D34" s="152"/>
      <c r="E34" s="152"/>
      <c r="F34" s="153"/>
      <c r="G34" s="151"/>
      <c r="H34" s="27"/>
      <c r="I34" s="27"/>
      <c r="J34" s="31"/>
      <c r="K34" s="32"/>
    </row>
    <row r="35" spans="1:11" ht="15.95" customHeight="1">
      <c r="A35" s="161" t="s">
        <v>29</v>
      </c>
      <c r="B35" s="161" t="s">
        <v>26</v>
      </c>
      <c r="C35" s="162" t="s">
        <v>24</v>
      </c>
      <c r="D35" s="166" t="s">
        <v>104</v>
      </c>
      <c r="E35" s="164" t="s">
        <v>129</v>
      </c>
      <c r="F35" s="163" t="s">
        <v>30</v>
      </c>
      <c r="G35" s="8"/>
      <c r="H35" s="27"/>
      <c r="I35" s="27"/>
      <c r="J35" s="31"/>
      <c r="K35" s="32"/>
    </row>
    <row r="36" spans="1:11" ht="15.95" customHeight="1">
      <c r="A36" s="115">
        <v>2003</v>
      </c>
      <c r="B36" s="116">
        <v>98160245</v>
      </c>
      <c r="C36" s="165">
        <v>11147061</v>
      </c>
      <c r="D36" s="117">
        <v>8293404</v>
      </c>
      <c r="E36" s="149">
        <f t="shared" ref="E36:E43" si="0">B36+C36+D36</f>
        <v>117600710</v>
      </c>
      <c r="F36" s="139">
        <v>699</v>
      </c>
      <c r="G36" s="8"/>
      <c r="H36" s="150"/>
      <c r="I36" s="27"/>
      <c r="J36" s="31"/>
      <c r="K36" s="32"/>
    </row>
    <row r="37" spans="1:11" ht="15.95" customHeight="1">
      <c r="A37" s="115">
        <v>2004</v>
      </c>
      <c r="B37" s="116">
        <v>101608152</v>
      </c>
      <c r="C37" s="165">
        <v>13682608</v>
      </c>
      <c r="D37" s="117">
        <v>9163550</v>
      </c>
      <c r="E37" s="149">
        <f t="shared" si="0"/>
        <v>124454310</v>
      </c>
      <c r="F37" s="139">
        <v>713</v>
      </c>
      <c r="G37" s="8"/>
      <c r="H37" s="27"/>
      <c r="I37" s="27"/>
      <c r="J37" s="31"/>
      <c r="K37" s="32"/>
    </row>
    <row r="38" spans="1:11" ht="15.95" customHeight="1">
      <c r="A38" s="115">
        <v>2005</v>
      </c>
      <c r="B38" s="116">
        <v>102942459</v>
      </c>
      <c r="C38" s="165">
        <v>10871860</v>
      </c>
      <c r="D38" s="117">
        <v>9513598</v>
      </c>
      <c r="E38" s="149">
        <f t="shared" si="0"/>
        <v>123327917</v>
      </c>
      <c r="F38" s="139">
        <v>717</v>
      </c>
      <c r="G38" s="8"/>
      <c r="H38" s="27"/>
      <c r="I38" s="27"/>
      <c r="J38" s="31"/>
      <c r="K38" s="32"/>
    </row>
    <row r="39" spans="1:11" ht="15.95" customHeight="1">
      <c r="A39" s="115">
        <v>2006</v>
      </c>
      <c r="B39" s="116">
        <v>101586645</v>
      </c>
      <c r="C39" s="165">
        <v>10932352</v>
      </c>
      <c r="D39" s="117">
        <v>11219718</v>
      </c>
      <c r="E39" s="149">
        <f t="shared" si="0"/>
        <v>123738715</v>
      </c>
      <c r="F39" s="139">
        <v>736</v>
      </c>
      <c r="G39" s="8"/>
      <c r="H39" s="27"/>
      <c r="I39" s="27"/>
      <c r="J39" s="31"/>
      <c r="K39" s="32"/>
    </row>
    <row r="40" spans="1:11" ht="15.95" customHeight="1">
      <c r="A40" s="115">
        <v>2007</v>
      </c>
      <c r="B40" s="116">
        <v>84050822</v>
      </c>
      <c r="C40" s="165">
        <v>10473404</v>
      </c>
      <c r="D40" s="117">
        <v>12923580</v>
      </c>
      <c r="E40" s="149">
        <f t="shared" si="0"/>
        <v>107447806</v>
      </c>
      <c r="F40" s="139">
        <v>645</v>
      </c>
      <c r="G40" s="8"/>
      <c r="H40" s="27"/>
      <c r="I40" s="27"/>
      <c r="J40" s="31"/>
      <c r="K40" s="32"/>
    </row>
    <row r="41" spans="1:11" ht="15.95" customHeight="1">
      <c r="A41" s="115">
        <v>2008</v>
      </c>
      <c r="B41" s="116">
        <v>100702258</v>
      </c>
      <c r="C41" s="165">
        <v>8854473</v>
      </c>
      <c r="D41" s="117">
        <v>12461556</v>
      </c>
      <c r="E41" s="149">
        <f t="shared" si="0"/>
        <v>122018287</v>
      </c>
      <c r="F41" s="139">
        <v>718</v>
      </c>
      <c r="G41" s="8"/>
      <c r="H41" s="27"/>
      <c r="I41" s="27"/>
      <c r="J41" s="31"/>
      <c r="K41" s="32"/>
    </row>
    <row r="42" spans="1:11" ht="15.95" customHeight="1">
      <c r="A42" s="115">
        <v>2009</v>
      </c>
      <c r="B42" s="116">
        <v>106738539</v>
      </c>
      <c r="C42" s="165">
        <v>10579962</v>
      </c>
      <c r="D42" s="117">
        <f>7156842+9166461+459</f>
        <v>16323762</v>
      </c>
      <c r="E42" s="149">
        <f t="shared" si="0"/>
        <v>133642263</v>
      </c>
      <c r="F42" s="139">
        <v>771</v>
      </c>
      <c r="G42" s="8"/>
      <c r="H42" s="27"/>
      <c r="I42" s="27"/>
      <c r="J42" s="31"/>
      <c r="K42" s="32"/>
    </row>
    <row r="43" spans="1:11" ht="15.95" customHeight="1">
      <c r="A43" s="115">
        <v>2010</v>
      </c>
      <c r="B43" s="116">
        <v>121058086</v>
      </c>
      <c r="C43" s="165">
        <v>9016188</v>
      </c>
      <c r="D43" s="117">
        <v>15802845</v>
      </c>
      <c r="E43" s="149">
        <f t="shared" si="0"/>
        <v>145877119</v>
      </c>
      <c r="F43" s="139">
        <v>755</v>
      </c>
      <c r="G43" s="8"/>
      <c r="H43" s="27"/>
      <c r="I43" s="27"/>
      <c r="J43" s="31"/>
      <c r="K43" s="32"/>
    </row>
    <row r="44" spans="1:11" ht="15.95" customHeight="1">
      <c r="A44" s="115">
        <v>2011</v>
      </c>
      <c r="B44" s="116">
        <v>100091965</v>
      </c>
      <c r="C44" s="165">
        <v>9571284</v>
      </c>
      <c r="D44" s="117">
        <v>19201991</v>
      </c>
      <c r="E44" s="149">
        <f>B44+C44+D44</f>
        <v>128865240</v>
      </c>
      <c r="F44" s="139">
        <v>703</v>
      </c>
      <c r="G44" s="8"/>
      <c r="H44" s="27"/>
      <c r="I44" s="27"/>
      <c r="J44" s="31"/>
      <c r="K44" s="32"/>
    </row>
    <row r="45" spans="1:11" ht="15.95" customHeight="1">
      <c r="A45" s="157">
        <v>2012</v>
      </c>
      <c r="B45" s="158">
        <f>'Summary FY12'!D23</f>
        <v>89859671</v>
      </c>
      <c r="C45" s="159">
        <f>'Summary FY12'!D24</f>
        <v>11550592</v>
      </c>
      <c r="D45" s="158">
        <f>'Summary FY12'!D25+'Summary FY12'!D26</f>
        <v>28029550</v>
      </c>
      <c r="E45" s="160">
        <f>B45+C45+D45</f>
        <v>129439813</v>
      </c>
      <c r="F45" s="157">
        <v>674</v>
      </c>
      <c r="G45" s="8"/>
      <c r="H45" s="27"/>
      <c r="I45" s="27"/>
      <c r="J45" s="31"/>
      <c r="K45" s="32"/>
    </row>
    <row r="46" spans="1:11" ht="15.95" customHeight="1">
      <c r="A46" s="57"/>
      <c r="B46" s="9"/>
      <c r="C46" s="59"/>
      <c r="D46" s="135"/>
      <c r="E46" s="135"/>
      <c r="F46" s="8"/>
      <c r="G46" s="8"/>
      <c r="H46" s="27"/>
      <c r="I46" s="27"/>
      <c r="J46" s="31"/>
      <c r="K46" s="32"/>
    </row>
    <row r="47" spans="1:11" ht="15.95" customHeight="1">
      <c r="A47" s="57"/>
      <c r="B47" s="9"/>
      <c r="C47" s="59"/>
      <c r="D47" s="135"/>
      <c r="E47" s="135"/>
      <c r="F47" s="8"/>
      <c r="G47" s="8"/>
      <c r="H47" s="27"/>
      <c r="I47" s="27"/>
      <c r="J47" s="31"/>
      <c r="K47" s="32"/>
    </row>
    <row r="48" spans="1:11" ht="15.95" customHeight="1">
      <c r="A48" s="57"/>
      <c r="B48" s="9"/>
      <c r="C48" s="59"/>
      <c r="D48" s="135"/>
      <c r="E48" s="135"/>
      <c r="F48" s="8"/>
      <c r="G48" s="8"/>
      <c r="H48" s="27"/>
      <c r="I48" s="27"/>
      <c r="J48" s="31"/>
      <c r="K48" s="32"/>
    </row>
    <row r="49" spans="1:11" ht="15.95" customHeight="1">
      <c r="A49" s="57"/>
      <c r="B49" s="9"/>
      <c r="C49" s="59"/>
      <c r="D49" s="10"/>
      <c r="E49" s="135" t="s">
        <v>41</v>
      </c>
      <c r="F49" s="136" t="s">
        <v>41</v>
      </c>
      <c r="G49" s="8"/>
      <c r="H49" s="27"/>
      <c r="I49" s="27"/>
      <c r="J49" s="31"/>
      <c r="K49" s="32"/>
    </row>
    <row r="50" spans="1:11" ht="15.95" customHeight="1">
      <c r="A50" s="57"/>
      <c r="B50" s="9"/>
      <c r="C50" s="9"/>
      <c r="D50" s="10"/>
      <c r="E50" s="10"/>
      <c r="F50" s="58"/>
      <c r="G50" s="8"/>
      <c r="H50" s="27"/>
      <c r="I50" s="27"/>
      <c r="J50" s="31"/>
      <c r="K50" s="32"/>
    </row>
    <row r="51" spans="1:11" ht="15.95" customHeight="1">
      <c r="A51" s="61"/>
      <c r="B51" s="62"/>
      <c r="C51" s="61"/>
      <c r="D51" s="61"/>
      <c r="E51" s="61"/>
      <c r="F51" s="61"/>
      <c r="G51" s="8"/>
      <c r="H51" s="27"/>
      <c r="I51" s="27"/>
      <c r="J51" s="31"/>
      <c r="K51" s="32"/>
    </row>
    <row r="52" spans="1:11" ht="15.95" customHeight="1">
      <c r="A52" s="11"/>
      <c r="B52" s="8"/>
      <c r="C52" s="8"/>
      <c r="D52" s="8"/>
      <c r="E52" s="8"/>
      <c r="F52" s="8"/>
      <c r="G52" s="8"/>
      <c r="H52" s="27"/>
      <c r="I52" s="27"/>
      <c r="J52" s="31"/>
      <c r="K52" s="32"/>
    </row>
    <row r="53" spans="1:11" ht="15.95" customHeight="1">
      <c r="A53" s="11" t="s">
        <v>106</v>
      </c>
      <c r="B53" s="8"/>
      <c r="C53" s="8"/>
      <c r="D53" s="8"/>
      <c r="E53" s="8"/>
      <c r="F53" s="8"/>
      <c r="G53" s="8"/>
      <c r="H53" s="131"/>
      <c r="I53" s="27"/>
      <c r="J53" s="31"/>
      <c r="K53" s="32"/>
    </row>
    <row r="54" spans="1:11" ht="15.95" customHeight="1">
      <c r="A54" s="11" t="s">
        <v>105</v>
      </c>
      <c r="B54" s="8"/>
      <c r="C54" s="8"/>
      <c r="D54" s="8"/>
      <c r="E54" s="8"/>
      <c r="F54" s="8"/>
      <c r="G54" s="8"/>
      <c r="H54" s="131"/>
      <c r="I54" s="27"/>
      <c r="J54" s="31"/>
      <c r="K54" s="32"/>
    </row>
    <row r="55" spans="1:11" ht="15.95" customHeight="1">
      <c r="A55" s="11"/>
      <c r="B55" s="6"/>
      <c r="C55" s="6"/>
      <c r="D55" s="6"/>
      <c r="E55" s="6"/>
      <c r="F55" s="6"/>
      <c r="G55" s="6"/>
      <c r="H55" s="27"/>
      <c r="I55" s="27"/>
      <c r="J55" s="27"/>
      <c r="K55" s="27"/>
    </row>
    <row r="56" spans="1:11">
      <c r="A56" s="21"/>
      <c r="B56" s="21"/>
      <c r="C56" s="21"/>
      <c r="D56" s="21"/>
      <c r="E56" s="19"/>
      <c r="F56" s="33"/>
      <c r="G56" s="34"/>
    </row>
    <row r="57" spans="1:11">
      <c r="A57" s="21"/>
      <c r="B57" s="21"/>
      <c r="C57" s="21"/>
      <c r="D57" s="21"/>
      <c r="E57" s="19"/>
      <c r="F57" s="33"/>
      <c r="G57" s="34"/>
    </row>
    <row r="58" spans="1:11">
      <c r="A58" s="21"/>
      <c r="B58" s="21"/>
      <c r="C58" s="21"/>
      <c r="D58" s="21"/>
      <c r="E58" s="19"/>
      <c r="F58" s="33"/>
      <c r="G58" s="34"/>
    </row>
    <row r="59" spans="1:11">
      <c r="A59" s="21"/>
      <c r="B59" s="21"/>
      <c r="C59" s="21"/>
      <c r="D59" s="21"/>
      <c r="E59" s="19"/>
      <c r="F59" s="33"/>
      <c r="G59" s="34"/>
    </row>
    <row r="60" spans="1:11">
      <c r="A60" s="21"/>
      <c r="B60" s="21"/>
      <c r="C60" s="21"/>
      <c r="D60" s="21"/>
      <c r="E60" s="19"/>
      <c r="F60" s="33"/>
      <c r="G60" s="34"/>
    </row>
    <row r="61" spans="1:11">
      <c r="A61" s="21"/>
      <c r="B61" s="21"/>
      <c r="C61" s="21"/>
      <c r="D61" s="21"/>
      <c r="E61" s="19"/>
      <c r="F61" s="33"/>
      <c r="G61" s="34"/>
    </row>
    <row r="62" spans="1:11">
      <c r="A62" s="21"/>
      <c r="B62" s="21"/>
      <c r="C62" s="21"/>
      <c r="D62" s="21"/>
      <c r="E62" s="19"/>
      <c r="F62" s="33"/>
      <c r="G62" s="34"/>
    </row>
    <row r="63" spans="1:11">
      <c r="A63" s="21"/>
      <c r="B63" s="21"/>
      <c r="C63" s="21"/>
      <c r="D63" s="21"/>
      <c r="E63" s="19"/>
      <c r="F63" s="33"/>
      <c r="G63" s="34"/>
    </row>
    <row r="64" spans="1:11">
      <c r="A64" s="21"/>
      <c r="B64" s="21"/>
      <c r="C64" s="21"/>
      <c r="D64" s="21"/>
      <c r="E64" s="19"/>
      <c r="F64" s="33"/>
      <c r="G64" s="34"/>
    </row>
    <row r="65" spans="1:7">
      <c r="A65" s="21"/>
      <c r="B65" s="21"/>
      <c r="C65" s="21"/>
      <c r="D65" s="21"/>
      <c r="E65" s="19"/>
      <c r="F65" s="33"/>
      <c r="G65" s="34"/>
    </row>
    <row r="66" spans="1:7">
      <c r="A66" s="21"/>
      <c r="B66" s="21"/>
      <c r="C66" s="21"/>
      <c r="D66" s="21"/>
      <c r="E66" s="19"/>
      <c r="F66" s="33"/>
      <c r="G66" s="34"/>
    </row>
    <row r="67" spans="1:7">
      <c r="A67" s="21"/>
      <c r="B67" s="21"/>
      <c r="C67" s="21"/>
      <c r="D67" s="21"/>
      <c r="E67" s="19"/>
      <c r="F67" s="33"/>
      <c r="G67" s="34"/>
    </row>
    <row r="68" spans="1:7">
      <c r="A68" s="21"/>
      <c r="B68" s="21"/>
      <c r="C68" s="21"/>
      <c r="D68" s="21"/>
      <c r="E68" s="19"/>
      <c r="F68" s="33"/>
      <c r="G68" s="34"/>
    </row>
    <row r="69" spans="1:7">
      <c r="A69" s="21"/>
      <c r="B69" s="21"/>
      <c r="C69" s="21"/>
      <c r="D69" s="21"/>
      <c r="E69" s="19"/>
      <c r="F69" s="33"/>
      <c r="G69" s="34"/>
    </row>
    <row r="70" spans="1:7">
      <c r="A70" s="21"/>
      <c r="B70" s="21"/>
      <c r="C70" s="21"/>
      <c r="D70" s="21"/>
      <c r="E70" s="19"/>
      <c r="F70" s="33"/>
      <c r="G70" s="34"/>
    </row>
    <row r="71" spans="1:7">
      <c r="A71" s="21"/>
      <c r="B71" s="21"/>
      <c r="C71" s="21"/>
      <c r="D71" s="21"/>
      <c r="E71" s="19"/>
      <c r="F71" s="33"/>
      <c r="G71" s="34"/>
    </row>
    <row r="72" spans="1:7">
      <c r="A72" s="21"/>
      <c r="B72" s="21"/>
      <c r="C72" s="21"/>
      <c r="D72" s="21"/>
      <c r="E72" s="19"/>
      <c r="F72" s="33"/>
      <c r="G72" s="34"/>
    </row>
    <row r="73" spans="1:7">
      <c r="A73" s="21"/>
      <c r="B73" s="21"/>
      <c r="C73" s="21"/>
      <c r="D73" s="21"/>
      <c r="E73" s="19"/>
      <c r="F73" s="33"/>
      <c r="G73" s="34"/>
    </row>
    <row r="74" spans="1:7">
      <c r="A74" s="21"/>
      <c r="B74" s="21"/>
      <c r="C74" s="21"/>
      <c r="D74" s="21"/>
      <c r="E74" s="19"/>
      <c r="F74" s="33"/>
      <c r="G74" s="34"/>
    </row>
    <row r="75" spans="1:7">
      <c r="A75" s="21"/>
      <c r="B75" s="21"/>
      <c r="C75" s="21"/>
      <c r="D75" s="21"/>
      <c r="E75" s="19"/>
      <c r="F75" s="33"/>
      <c r="G75" s="34"/>
    </row>
    <row r="76" spans="1:7">
      <c r="A76" s="21"/>
      <c r="B76" s="21"/>
      <c r="C76" s="21"/>
      <c r="D76" s="21"/>
      <c r="E76" s="19"/>
      <c r="F76" s="33"/>
      <c r="G76" s="34"/>
    </row>
    <row r="77" spans="1:7">
      <c r="A77" s="21"/>
      <c r="B77" s="21"/>
      <c r="C77" s="21"/>
      <c r="D77" s="21"/>
      <c r="E77" s="19"/>
      <c r="F77" s="33"/>
      <c r="G77" s="34"/>
    </row>
    <row r="78" spans="1:7">
      <c r="A78" s="21"/>
      <c r="B78" s="21"/>
      <c r="C78" s="21"/>
      <c r="D78" s="21"/>
      <c r="E78" s="19"/>
      <c r="F78" s="33"/>
      <c r="G78" s="34"/>
    </row>
    <row r="79" spans="1:7">
      <c r="A79" s="21"/>
      <c r="B79" s="21"/>
      <c r="C79" s="21"/>
      <c r="D79" s="21"/>
      <c r="E79" s="19"/>
      <c r="F79" s="33"/>
      <c r="G79" s="34"/>
    </row>
    <row r="80" spans="1:7">
      <c r="A80" s="21"/>
      <c r="B80" s="21"/>
      <c r="C80" s="21"/>
      <c r="D80" s="21"/>
      <c r="E80" s="19"/>
      <c r="F80" s="33"/>
      <c r="G80" s="34"/>
    </row>
    <row r="81" spans="1:7">
      <c r="A81" s="21"/>
      <c r="B81" s="21"/>
      <c r="C81" s="21"/>
      <c r="D81" s="21"/>
      <c r="E81" s="19"/>
      <c r="F81" s="33"/>
      <c r="G81" s="34"/>
    </row>
    <row r="82" spans="1:7">
      <c r="A82" s="21"/>
      <c r="B82" s="21"/>
      <c r="C82" s="21"/>
      <c r="D82" s="21"/>
      <c r="E82" s="19"/>
      <c r="F82" s="33"/>
      <c r="G82" s="34"/>
    </row>
    <row r="83" spans="1:7">
      <c r="A83" s="21"/>
      <c r="B83" s="21"/>
      <c r="C83" s="21"/>
      <c r="D83" s="21"/>
      <c r="E83" s="19"/>
      <c r="F83" s="33"/>
      <c r="G83" s="34"/>
    </row>
    <row r="84" spans="1:7">
      <c r="A84" s="21"/>
      <c r="B84" s="21"/>
      <c r="C84" s="21"/>
      <c r="D84" s="21"/>
      <c r="E84" s="19"/>
      <c r="F84" s="33"/>
      <c r="G84" s="34"/>
    </row>
    <row r="85" spans="1:7">
      <c r="A85" s="21"/>
      <c r="B85" s="21"/>
      <c r="C85" s="21"/>
      <c r="D85" s="21"/>
      <c r="E85" s="19"/>
      <c r="F85" s="33"/>
      <c r="G85" s="34"/>
    </row>
    <row r="86" spans="1:7">
      <c r="A86" s="21"/>
      <c r="B86" s="21"/>
      <c r="C86" s="21"/>
      <c r="D86" s="21"/>
      <c r="E86" s="19"/>
      <c r="F86" s="33"/>
      <c r="G86" s="34"/>
    </row>
    <row r="87" spans="1:7">
      <c r="A87" s="21"/>
      <c r="B87" s="21"/>
      <c r="C87" s="21"/>
      <c r="D87" s="21"/>
      <c r="E87" s="19"/>
      <c r="F87" s="33"/>
      <c r="G87" s="34"/>
    </row>
    <row r="88" spans="1:7">
      <c r="A88" s="23"/>
      <c r="B88" s="23"/>
      <c r="C88" s="23"/>
      <c r="D88" s="23"/>
      <c r="E88" s="37"/>
      <c r="F88" s="38"/>
      <c r="G88" s="39"/>
    </row>
    <row r="89" spans="1:7">
      <c r="A89" s="21"/>
      <c r="B89" s="21"/>
      <c r="C89" s="21"/>
      <c r="D89" s="21"/>
      <c r="E89" s="19"/>
      <c r="F89" s="33"/>
      <c r="G89" s="34"/>
    </row>
    <row r="90" spans="1:7">
      <c r="A90" s="40"/>
      <c r="B90" s="21"/>
      <c r="C90" s="21"/>
      <c r="D90" s="21"/>
      <c r="E90" s="19"/>
      <c r="F90" s="33"/>
      <c r="G90" s="34"/>
    </row>
    <row r="91" spans="1:7">
      <c r="A91" s="21"/>
      <c r="B91" s="21"/>
      <c r="C91" s="21"/>
      <c r="D91" s="21"/>
      <c r="E91" s="19"/>
      <c r="F91" s="33"/>
      <c r="G91" s="34"/>
    </row>
    <row r="92" spans="1:7">
      <c r="A92" s="21"/>
      <c r="B92" s="21"/>
      <c r="C92" s="21"/>
      <c r="D92" s="21"/>
      <c r="E92" s="19"/>
      <c r="F92" s="33"/>
      <c r="G92" s="34"/>
    </row>
    <row r="93" spans="1:7">
      <c r="A93" s="21"/>
      <c r="B93" s="21"/>
      <c r="C93" s="21"/>
      <c r="D93" s="21"/>
      <c r="E93" s="19"/>
      <c r="F93" s="33"/>
      <c r="G93" s="34"/>
    </row>
    <row r="94" spans="1:7">
      <c r="A94" s="21"/>
      <c r="B94" s="21"/>
      <c r="C94" s="21"/>
      <c r="D94" s="21"/>
      <c r="E94" s="19"/>
      <c r="F94" s="33"/>
      <c r="G94" s="34"/>
    </row>
    <row r="95" spans="1:7">
      <c r="A95" s="21"/>
      <c r="B95" s="21"/>
      <c r="C95" s="21"/>
      <c r="D95" s="21"/>
      <c r="E95" s="19"/>
      <c r="F95" s="33"/>
      <c r="G95" s="34"/>
    </row>
    <row r="96" spans="1:7">
      <c r="A96" s="21"/>
      <c r="B96" s="21"/>
      <c r="C96" s="21"/>
      <c r="D96" s="21"/>
      <c r="E96" s="19"/>
      <c r="F96" s="33"/>
      <c r="G96" s="34"/>
    </row>
    <row r="97" spans="1:8">
      <c r="A97" s="21"/>
      <c r="B97" s="21"/>
      <c r="C97" s="21"/>
      <c r="D97" s="21"/>
      <c r="E97" s="19"/>
      <c r="F97" s="33"/>
      <c r="G97" s="34"/>
    </row>
    <row r="98" spans="1:8">
      <c r="A98" s="21"/>
      <c r="B98" s="21"/>
      <c r="C98" s="21"/>
      <c r="D98" s="21"/>
      <c r="E98" s="19"/>
      <c r="F98" s="33"/>
      <c r="G98" s="34"/>
    </row>
    <row r="99" spans="1:8">
      <c r="A99" s="21"/>
      <c r="B99" s="21"/>
      <c r="C99" s="21"/>
      <c r="D99" s="21"/>
      <c r="E99" s="19"/>
      <c r="F99" s="33"/>
      <c r="G99" s="34"/>
    </row>
    <row r="100" spans="1:8">
      <c r="A100" s="21"/>
      <c r="B100" s="21"/>
      <c r="C100" s="21"/>
      <c r="D100" s="21"/>
      <c r="E100" s="19"/>
      <c r="F100" s="33"/>
      <c r="G100" s="34"/>
    </row>
    <row r="101" spans="1:8">
      <c r="A101" s="21"/>
      <c r="B101" s="21"/>
      <c r="C101" s="21"/>
      <c r="D101" s="21"/>
      <c r="E101" s="19"/>
      <c r="F101" s="33"/>
      <c r="G101" s="34"/>
    </row>
    <row r="102" spans="1:8" s="41" customFormat="1">
      <c r="A102" s="23"/>
      <c r="B102" s="23"/>
      <c r="C102" s="23"/>
      <c r="D102" s="23"/>
      <c r="E102" s="37"/>
      <c r="F102" s="38"/>
      <c r="G102" s="39"/>
      <c r="H102" s="23"/>
    </row>
    <row r="103" spans="1:8">
      <c r="A103" s="21"/>
      <c r="B103" s="21"/>
      <c r="C103" s="21"/>
      <c r="D103" s="21"/>
      <c r="E103" s="19"/>
      <c r="F103" s="33"/>
      <c r="G103" s="34"/>
    </row>
    <row r="104" spans="1:8">
      <c r="A104" s="21"/>
      <c r="B104" s="21"/>
      <c r="C104" s="21"/>
      <c r="D104" s="21"/>
      <c r="E104" s="19"/>
      <c r="F104" s="33"/>
      <c r="G104" s="34"/>
    </row>
    <row r="105" spans="1:8">
      <c r="A105" s="21"/>
      <c r="B105" s="21"/>
      <c r="C105" s="21"/>
      <c r="D105" s="21"/>
      <c r="E105" s="19"/>
      <c r="F105" s="33"/>
      <c r="G105" s="34"/>
    </row>
    <row r="106" spans="1:8">
      <c r="A106" s="21"/>
      <c r="B106" s="21"/>
      <c r="C106" s="21"/>
      <c r="D106" s="21"/>
      <c r="E106" s="19"/>
      <c r="F106" s="33"/>
      <c r="G106" s="34"/>
    </row>
    <row r="107" spans="1:8">
      <c r="A107" s="21"/>
      <c r="B107" s="21"/>
      <c r="C107" s="21"/>
      <c r="D107" s="21"/>
      <c r="E107" s="21"/>
      <c r="F107" s="33"/>
      <c r="G107" s="34"/>
    </row>
    <row r="108" spans="1:8">
      <c r="A108" s="42"/>
      <c r="B108" s="42"/>
      <c r="C108" s="42"/>
      <c r="D108" s="42"/>
      <c r="E108" s="42"/>
      <c r="F108" s="43"/>
      <c r="G108" s="44"/>
    </row>
    <row r="109" spans="1:8">
      <c r="A109" s="21"/>
      <c r="B109" s="21"/>
      <c r="C109" s="21"/>
      <c r="D109" s="21"/>
      <c r="E109" s="21"/>
      <c r="F109" s="33"/>
      <c r="G109" s="34"/>
    </row>
    <row r="110" spans="1:8">
      <c r="A110" s="21"/>
      <c r="B110" s="21"/>
      <c r="C110" s="21"/>
      <c r="D110" s="21"/>
      <c r="E110" s="21"/>
      <c r="F110" s="33"/>
      <c r="G110" s="34"/>
    </row>
    <row r="111" spans="1:8">
      <c r="A111" s="21"/>
      <c r="B111" s="21"/>
      <c r="C111" s="21"/>
      <c r="D111" s="21"/>
      <c r="E111" s="21"/>
      <c r="F111" s="33"/>
      <c r="G111" s="34"/>
    </row>
    <row r="112" spans="1:8">
      <c r="A112" s="21"/>
      <c r="B112" s="21"/>
      <c r="C112" s="21"/>
      <c r="D112" s="21"/>
      <c r="E112" s="21"/>
      <c r="F112" s="33"/>
      <c r="G112" s="34"/>
    </row>
    <row r="113" spans="1:7">
      <c r="A113" s="21"/>
      <c r="B113" s="21"/>
      <c r="C113" s="21"/>
      <c r="D113" s="21"/>
      <c r="E113" s="21"/>
      <c r="F113" s="33"/>
      <c r="G113" s="34"/>
    </row>
    <row r="114" spans="1:7">
      <c r="A114" s="21"/>
      <c r="B114" s="21"/>
      <c r="C114" s="21"/>
      <c r="D114" s="21"/>
      <c r="E114" s="21"/>
      <c r="F114" s="33"/>
      <c r="G114" s="34"/>
    </row>
    <row r="115" spans="1:7">
      <c r="A115" s="21"/>
      <c r="B115" s="21"/>
      <c r="C115" s="21"/>
      <c r="D115" s="21"/>
      <c r="E115" s="21"/>
      <c r="F115" s="33"/>
      <c r="G115" s="34"/>
    </row>
    <row r="116" spans="1:7">
      <c r="A116" s="21"/>
      <c r="B116" s="21"/>
      <c r="C116" s="21"/>
      <c r="D116" s="21"/>
      <c r="E116" s="21"/>
      <c r="F116" s="33"/>
      <c r="G116" s="34"/>
    </row>
    <row r="117" spans="1:7">
      <c r="A117" s="21"/>
      <c r="B117" s="21"/>
      <c r="C117" s="21"/>
      <c r="D117" s="21"/>
      <c r="E117" s="21"/>
      <c r="F117" s="33"/>
      <c r="G117" s="34"/>
    </row>
    <row r="118" spans="1:7">
      <c r="A118" s="21"/>
      <c r="B118" s="21"/>
      <c r="C118" s="21"/>
      <c r="D118" s="21"/>
      <c r="E118" s="21"/>
      <c r="F118" s="33"/>
      <c r="G118" s="34"/>
    </row>
    <row r="119" spans="1:7">
      <c r="A119" s="21"/>
      <c r="B119" s="21"/>
      <c r="C119" s="21"/>
      <c r="D119" s="21"/>
      <c r="E119" s="21"/>
      <c r="F119" s="33"/>
      <c r="G119" s="34"/>
    </row>
    <row r="120" spans="1:7">
      <c r="A120" s="21"/>
      <c r="B120" s="21"/>
      <c r="C120" s="21"/>
      <c r="D120" s="21"/>
      <c r="E120" s="21"/>
      <c r="F120" s="33"/>
      <c r="G120" s="34"/>
    </row>
    <row r="121" spans="1:7">
      <c r="A121" s="21"/>
      <c r="B121" s="21"/>
      <c r="C121" s="21"/>
      <c r="D121" s="21"/>
      <c r="E121" s="21"/>
      <c r="F121" s="33"/>
      <c r="G121" s="34"/>
    </row>
    <row r="122" spans="1:7">
      <c r="A122" s="21"/>
      <c r="B122" s="21"/>
      <c r="C122" s="21"/>
      <c r="D122" s="21"/>
      <c r="E122" s="21"/>
      <c r="F122" s="33"/>
      <c r="G122" s="34"/>
    </row>
    <row r="123" spans="1:7">
      <c r="A123" s="21"/>
      <c r="B123" s="21"/>
      <c r="C123" s="21"/>
      <c r="D123" s="21"/>
      <c r="E123" s="21"/>
      <c r="F123" s="33"/>
      <c r="G123" s="34"/>
    </row>
    <row r="124" spans="1:7">
      <c r="A124" s="21"/>
      <c r="B124" s="21"/>
      <c r="C124" s="21"/>
      <c r="D124" s="21"/>
      <c r="E124" s="21"/>
      <c r="F124" s="33"/>
      <c r="G124" s="34"/>
    </row>
    <row r="125" spans="1:7">
      <c r="A125" s="21"/>
      <c r="B125" s="21"/>
      <c r="C125" s="21"/>
      <c r="D125" s="21"/>
      <c r="E125" s="21"/>
      <c r="F125" s="33"/>
      <c r="G125" s="34"/>
    </row>
    <row r="126" spans="1:7">
      <c r="A126" s="21"/>
      <c r="B126" s="21"/>
      <c r="C126" s="21"/>
      <c r="D126" s="21"/>
      <c r="E126" s="21"/>
      <c r="F126" s="33"/>
      <c r="G126" s="34"/>
    </row>
    <row r="127" spans="1:7">
      <c r="A127" s="21"/>
      <c r="B127" s="21"/>
      <c r="C127" s="21"/>
      <c r="D127" s="21"/>
      <c r="E127" s="21"/>
      <c r="F127" s="33"/>
      <c r="G127" s="34"/>
    </row>
    <row r="128" spans="1:7">
      <c r="A128" s="21"/>
      <c r="B128" s="21"/>
      <c r="C128" s="21"/>
      <c r="D128" s="21"/>
      <c r="E128" s="21"/>
      <c r="F128" s="33"/>
      <c r="G128" s="34"/>
    </row>
    <row r="129" spans="1:7">
      <c r="A129" s="21"/>
      <c r="B129" s="21"/>
      <c r="C129" s="21"/>
      <c r="D129" s="21"/>
      <c r="E129" s="21"/>
      <c r="F129" s="33"/>
      <c r="G129" s="34"/>
    </row>
    <row r="130" spans="1:7">
      <c r="A130" s="21"/>
      <c r="B130" s="21"/>
      <c r="C130" s="21"/>
      <c r="D130" s="21"/>
      <c r="E130" s="21"/>
      <c r="F130" s="33"/>
      <c r="G130" s="34"/>
    </row>
    <row r="131" spans="1:7">
      <c r="A131" s="21"/>
      <c r="B131" s="21"/>
      <c r="C131" s="21"/>
      <c r="D131" s="21"/>
      <c r="E131" s="21"/>
      <c r="F131" s="33"/>
      <c r="G131" s="34"/>
    </row>
    <row r="132" spans="1:7">
      <c r="A132" s="21"/>
      <c r="B132" s="21"/>
      <c r="C132" s="21"/>
      <c r="D132" s="21"/>
      <c r="E132" s="21"/>
      <c r="F132" s="33"/>
      <c r="G132" s="34"/>
    </row>
    <row r="133" spans="1:7">
      <c r="A133" s="21"/>
      <c r="B133" s="21"/>
      <c r="C133" s="21"/>
      <c r="D133" s="21"/>
      <c r="E133" s="21"/>
      <c r="F133" s="33"/>
      <c r="G133" s="34"/>
    </row>
    <row r="134" spans="1:7">
      <c r="A134" s="21"/>
      <c r="B134" s="21"/>
      <c r="C134" s="21"/>
      <c r="D134" s="21"/>
      <c r="E134" s="21"/>
      <c r="F134" s="33"/>
      <c r="G134" s="34"/>
    </row>
    <row r="135" spans="1:7">
      <c r="A135" s="21"/>
      <c r="B135" s="21"/>
      <c r="C135" s="21"/>
      <c r="D135" s="21"/>
      <c r="E135" s="21"/>
      <c r="F135" s="33"/>
      <c r="G135" s="34"/>
    </row>
    <row r="136" spans="1:7">
      <c r="A136" s="21"/>
      <c r="B136" s="21"/>
      <c r="C136" s="21"/>
      <c r="D136" s="21"/>
      <c r="E136" s="21"/>
      <c r="F136" s="33"/>
      <c r="G136" s="34"/>
    </row>
    <row r="137" spans="1:7">
      <c r="A137" s="21"/>
      <c r="B137" s="21"/>
      <c r="C137" s="21"/>
      <c r="D137" s="21"/>
      <c r="E137" s="21"/>
      <c r="F137" s="33"/>
      <c r="G137" s="34"/>
    </row>
    <row r="138" spans="1:7">
      <c r="A138" s="21"/>
      <c r="B138" s="21"/>
      <c r="C138" s="21"/>
      <c r="D138" s="21"/>
      <c r="E138" s="21"/>
      <c r="F138" s="33"/>
      <c r="G138" s="34"/>
    </row>
    <row r="139" spans="1:7">
      <c r="A139" s="21"/>
      <c r="B139" s="21"/>
      <c r="C139" s="21"/>
      <c r="D139" s="21"/>
      <c r="E139" s="21"/>
      <c r="F139" s="33"/>
      <c r="G139" s="34"/>
    </row>
    <row r="140" spans="1:7">
      <c r="A140" s="21"/>
      <c r="B140" s="21"/>
      <c r="C140" s="21"/>
      <c r="D140" s="21"/>
      <c r="E140" s="21"/>
      <c r="F140" s="33"/>
      <c r="G140" s="34"/>
    </row>
    <row r="141" spans="1:7">
      <c r="A141" s="21"/>
      <c r="B141" s="21"/>
      <c r="C141" s="21"/>
      <c r="D141" s="21"/>
      <c r="E141" s="21"/>
      <c r="F141" s="33"/>
      <c r="G141" s="34"/>
    </row>
    <row r="142" spans="1:7">
      <c r="A142" s="21"/>
      <c r="B142" s="21"/>
      <c r="C142" s="21"/>
      <c r="D142" s="21"/>
      <c r="E142" s="21"/>
      <c r="F142" s="33"/>
      <c r="G142" s="34"/>
    </row>
    <row r="143" spans="1:7">
      <c r="A143" s="21"/>
      <c r="B143" s="21"/>
      <c r="C143" s="21"/>
      <c r="D143" s="21"/>
      <c r="E143" s="21"/>
      <c r="F143" s="33"/>
      <c r="G143" s="34"/>
    </row>
    <row r="144" spans="1:7">
      <c r="A144" s="21"/>
      <c r="B144" s="21"/>
      <c r="C144" s="21"/>
      <c r="D144" s="21"/>
      <c r="E144" s="21"/>
      <c r="F144" s="33"/>
      <c r="G144" s="34"/>
    </row>
    <row r="145" spans="1:7">
      <c r="A145" s="21"/>
      <c r="B145" s="21"/>
      <c r="C145" s="21"/>
      <c r="D145" s="21"/>
      <c r="E145" s="21"/>
      <c r="F145" s="33"/>
      <c r="G145" s="34"/>
    </row>
    <row r="146" spans="1:7">
      <c r="A146" s="21"/>
      <c r="B146" s="21"/>
      <c r="C146" s="21"/>
      <c r="D146" s="21"/>
      <c r="E146" s="21"/>
      <c r="F146" s="33"/>
      <c r="G146" s="34"/>
    </row>
    <row r="147" spans="1:7">
      <c r="A147" s="21"/>
      <c r="B147" s="21"/>
      <c r="C147" s="21"/>
      <c r="D147" s="21"/>
      <c r="E147" s="21"/>
      <c r="F147" s="33"/>
      <c r="G147" s="34"/>
    </row>
    <row r="148" spans="1:7">
      <c r="A148" s="21"/>
      <c r="B148" s="21"/>
      <c r="C148" s="21"/>
      <c r="D148" s="21"/>
      <c r="E148" s="21"/>
      <c r="F148" s="33"/>
      <c r="G148" s="34"/>
    </row>
    <row r="149" spans="1:7">
      <c r="A149" s="21"/>
      <c r="B149" s="21"/>
      <c r="C149" s="21"/>
      <c r="D149" s="21"/>
      <c r="E149" s="21"/>
      <c r="F149" s="33"/>
      <c r="G149" s="34"/>
    </row>
    <row r="150" spans="1:7">
      <c r="A150" s="21"/>
      <c r="B150" s="21"/>
      <c r="C150" s="21"/>
      <c r="D150" s="21"/>
      <c r="E150" s="21"/>
      <c r="F150" s="33"/>
      <c r="G150" s="34"/>
    </row>
    <row r="151" spans="1:7">
      <c r="A151" s="21"/>
      <c r="B151" s="21"/>
      <c r="C151" s="21"/>
      <c r="D151" s="21"/>
      <c r="E151" s="21"/>
      <c r="F151" s="33"/>
      <c r="G151" s="34"/>
    </row>
    <row r="152" spans="1:7">
      <c r="A152" s="21"/>
      <c r="B152" s="21"/>
      <c r="C152" s="21"/>
      <c r="D152" s="21"/>
      <c r="E152" s="21"/>
      <c r="F152" s="33"/>
      <c r="G152" s="34"/>
    </row>
    <row r="153" spans="1:7">
      <c r="A153" s="21"/>
      <c r="B153" s="21"/>
      <c r="C153" s="21"/>
      <c r="D153" s="21"/>
      <c r="E153" s="21"/>
      <c r="F153" s="33"/>
      <c r="G153" s="34"/>
    </row>
    <row r="154" spans="1:7">
      <c r="A154" s="21"/>
      <c r="B154" s="21"/>
      <c r="C154" s="21"/>
      <c r="D154" s="21"/>
      <c r="E154" s="21"/>
      <c r="F154" s="33"/>
      <c r="G154" s="34"/>
    </row>
    <row r="155" spans="1:7">
      <c r="A155" s="21"/>
      <c r="B155" s="21"/>
      <c r="C155" s="21"/>
      <c r="D155" s="21"/>
      <c r="E155" s="21"/>
      <c r="F155" s="33"/>
      <c r="G155" s="34"/>
    </row>
    <row r="156" spans="1:7">
      <c r="A156" s="21"/>
      <c r="B156" s="21"/>
      <c r="C156" s="21"/>
      <c r="D156" s="21"/>
      <c r="E156" s="21"/>
      <c r="F156" s="33"/>
      <c r="G156" s="34"/>
    </row>
    <row r="157" spans="1:7">
      <c r="A157" s="21"/>
      <c r="B157" s="21"/>
      <c r="C157" s="21"/>
      <c r="D157" s="21"/>
      <c r="E157" s="21"/>
      <c r="F157" s="33"/>
      <c r="G157" s="34"/>
    </row>
    <row r="158" spans="1:7">
      <c r="A158" s="21"/>
      <c r="B158" s="21"/>
      <c r="C158" s="21"/>
      <c r="D158" s="21"/>
      <c r="E158" s="21"/>
      <c r="F158" s="33"/>
      <c r="G158" s="34"/>
    </row>
    <row r="159" spans="1:7">
      <c r="A159" s="21"/>
      <c r="B159" s="21"/>
      <c r="C159" s="21"/>
      <c r="D159" s="21"/>
      <c r="E159" s="21"/>
      <c r="F159" s="33"/>
      <c r="G159" s="34"/>
    </row>
    <row r="160" spans="1:7">
      <c r="A160" s="21"/>
      <c r="B160" s="21"/>
      <c r="C160" s="21"/>
      <c r="D160" s="21"/>
      <c r="E160" s="21"/>
      <c r="F160" s="33"/>
      <c r="G160" s="34"/>
    </row>
    <row r="161" spans="1:7">
      <c r="A161" s="21"/>
      <c r="B161" s="21"/>
      <c r="C161" s="21"/>
      <c r="D161" s="21"/>
      <c r="E161" s="21"/>
      <c r="F161" s="33"/>
      <c r="G161" s="34"/>
    </row>
    <row r="162" spans="1:7">
      <c r="A162" s="21"/>
      <c r="B162" s="21"/>
      <c r="C162" s="21"/>
      <c r="D162" s="21"/>
      <c r="E162" s="21"/>
      <c r="F162" s="33"/>
      <c r="G162" s="34"/>
    </row>
    <row r="163" spans="1:7">
      <c r="A163" s="21"/>
      <c r="B163" s="21"/>
      <c r="C163" s="21"/>
      <c r="D163" s="21"/>
      <c r="E163" s="21"/>
      <c r="F163" s="33"/>
      <c r="G163" s="34"/>
    </row>
    <row r="164" spans="1:7">
      <c r="A164" s="21"/>
      <c r="B164" s="21"/>
      <c r="C164" s="21"/>
      <c r="D164" s="21"/>
      <c r="E164" s="21"/>
      <c r="F164" s="33"/>
      <c r="G164" s="34"/>
    </row>
    <row r="165" spans="1:7">
      <c r="A165" s="21"/>
      <c r="B165" s="21"/>
      <c r="C165" s="21"/>
      <c r="D165" s="21"/>
      <c r="E165" s="21"/>
      <c r="F165" s="33"/>
      <c r="G165" s="34"/>
    </row>
    <row r="166" spans="1:7">
      <c r="A166" s="21"/>
      <c r="B166" s="21"/>
      <c r="C166" s="21"/>
      <c r="D166" s="21"/>
      <c r="E166" s="21"/>
      <c r="F166" s="33"/>
      <c r="G166" s="34"/>
    </row>
    <row r="167" spans="1:7">
      <c r="A167" s="21"/>
      <c r="B167" s="21"/>
      <c r="C167" s="21"/>
      <c r="D167" s="21"/>
      <c r="E167" s="21"/>
      <c r="F167" s="33"/>
      <c r="G167" s="34"/>
    </row>
    <row r="168" spans="1:7">
      <c r="A168" s="21"/>
      <c r="B168" s="21"/>
      <c r="C168" s="21"/>
      <c r="D168" s="21"/>
      <c r="E168" s="21"/>
      <c r="F168" s="33"/>
      <c r="G168" s="34"/>
    </row>
    <row r="169" spans="1:7">
      <c r="A169" s="21"/>
      <c r="B169" s="21"/>
      <c r="C169" s="21"/>
      <c r="D169" s="21"/>
      <c r="E169" s="21"/>
      <c r="F169" s="33"/>
      <c r="G169" s="34"/>
    </row>
    <row r="170" spans="1:7">
      <c r="A170" s="21"/>
      <c r="B170" s="21"/>
      <c r="C170" s="21"/>
      <c r="D170" s="21"/>
      <c r="E170" s="21"/>
      <c r="F170" s="33"/>
      <c r="G170" s="34"/>
    </row>
    <row r="171" spans="1:7">
      <c r="A171" s="21"/>
      <c r="B171" s="21"/>
      <c r="C171" s="21"/>
      <c r="D171" s="21"/>
      <c r="E171" s="21"/>
      <c r="F171" s="33"/>
      <c r="G171" s="34"/>
    </row>
    <row r="172" spans="1:7">
      <c r="A172" s="21"/>
      <c r="B172" s="21"/>
      <c r="C172" s="21"/>
      <c r="D172" s="21"/>
      <c r="E172" s="21"/>
      <c r="F172" s="33"/>
      <c r="G172" s="34"/>
    </row>
    <row r="173" spans="1:7">
      <c r="A173" s="21"/>
      <c r="B173" s="21"/>
      <c r="C173" s="21"/>
      <c r="D173" s="21"/>
      <c r="E173" s="21"/>
      <c r="F173" s="33"/>
      <c r="G173" s="34"/>
    </row>
    <row r="174" spans="1:7">
      <c r="A174" s="21"/>
      <c r="B174" s="21"/>
      <c r="C174" s="21"/>
      <c r="D174" s="21"/>
      <c r="E174" s="21"/>
      <c r="F174" s="33"/>
      <c r="G174" s="34"/>
    </row>
    <row r="175" spans="1:7">
      <c r="A175" s="21"/>
      <c r="B175" s="21"/>
      <c r="C175" s="21"/>
      <c r="D175" s="21"/>
      <c r="E175" s="21"/>
      <c r="F175" s="33"/>
      <c r="G175" s="34"/>
    </row>
    <row r="176" spans="1:7">
      <c r="A176" s="21"/>
      <c r="B176" s="21"/>
      <c r="C176" s="21"/>
      <c r="D176" s="21"/>
      <c r="E176" s="21"/>
      <c r="F176" s="33"/>
      <c r="G176" s="34"/>
    </row>
    <row r="177" spans="1:7">
      <c r="A177" s="21"/>
      <c r="B177" s="21"/>
      <c r="C177" s="21"/>
      <c r="D177" s="21"/>
      <c r="E177" s="21"/>
      <c r="F177" s="33"/>
      <c r="G177" s="34"/>
    </row>
    <row r="178" spans="1:7">
      <c r="A178" s="21"/>
      <c r="B178" s="21"/>
      <c r="C178" s="21"/>
      <c r="D178" s="21"/>
      <c r="E178" s="21"/>
      <c r="F178" s="33"/>
      <c r="G178" s="34"/>
    </row>
    <row r="179" spans="1:7">
      <c r="A179" s="21"/>
      <c r="B179" s="21"/>
      <c r="C179" s="21"/>
      <c r="D179" s="21"/>
      <c r="E179" s="21"/>
      <c r="F179" s="33"/>
      <c r="G179" s="34"/>
    </row>
    <row r="180" spans="1:7">
      <c r="A180" s="21"/>
      <c r="B180" s="21"/>
      <c r="C180" s="21"/>
      <c r="D180" s="21"/>
      <c r="E180" s="21"/>
      <c r="F180" s="33"/>
      <c r="G180" s="34"/>
    </row>
    <row r="181" spans="1:7">
      <c r="A181" s="21"/>
      <c r="B181" s="21"/>
      <c r="C181" s="21"/>
      <c r="D181" s="21"/>
      <c r="E181" s="21"/>
      <c r="F181" s="33"/>
      <c r="G181" s="34"/>
    </row>
    <row r="182" spans="1:7">
      <c r="A182" s="21"/>
      <c r="B182" s="21"/>
      <c r="C182" s="21"/>
      <c r="D182" s="21"/>
      <c r="E182" s="21"/>
      <c r="F182" s="33"/>
      <c r="G182" s="34"/>
    </row>
    <row r="183" spans="1:7">
      <c r="A183" s="21"/>
      <c r="B183" s="21"/>
      <c r="C183" s="21"/>
      <c r="D183" s="21"/>
      <c r="E183" s="21"/>
      <c r="F183" s="33"/>
      <c r="G183" s="34"/>
    </row>
    <row r="184" spans="1:7">
      <c r="A184" s="21"/>
      <c r="B184" s="21"/>
      <c r="C184" s="21"/>
      <c r="D184" s="21"/>
      <c r="E184" s="21"/>
      <c r="F184" s="33"/>
      <c r="G184" s="34"/>
    </row>
    <row r="185" spans="1:7">
      <c r="A185" s="21"/>
      <c r="B185" s="21"/>
      <c r="C185" s="21"/>
      <c r="D185" s="21"/>
      <c r="E185" s="21"/>
      <c r="F185" s="33"/>
      <c r="G185" s="34"/>
    </row>
    <row r="186" spans="1:7">
      <c r="A186" s="21"/>
      <c r="B186" s="21"/>
      <c r="C186" s="21"/>
      <c r="D186" s="21"/>
      <c r="E186" s="21"/>
      <c r="F186" s="33"/>
      <c r="G186" s="34"/>
    </row>
    <row r="187" spans="1:7">
      <c r="A187" s="21"/>
      <c r="B187" s="21"/>
      <c r="C187" s="21"/>
      <c r="D187" s="21"/>
      <c r="E187" s="21"/>
      <c r="F187" s="33"/>
      <c r="G187" s="34"/>
    </row>
    <row r="188" spans="1:7">
      <c r="A188" s="21"/>
      <c r="B188" s="21"/>
      <c r="C188" s="21"/>
      <c r="D188" s="21"/>
      <c r="E188" s="21"/>
      <c r="F188" s="33"/>
      <c r="G188" s="34"/>
    </row>
    <row r="189" spans="1:7">
      <c r="A189" s="21"/>
      <c r="B189" s="21"/>
      <c r="C189" s="21"/>
      <c r="D189" s="21"/>
      <c r="E189" s="21"/>
      <c r="F189" s="33"/>
      <c r="G189" s="34"/>
    </row>
    <row r="190" spans="1:7">
      <c r="A190" s="21"/>
      <c r="B190" s="21"/>
      <c r="C190" s="21"/>
      <c r="D190" s="21"/>
      <c r="E190" s="21"/>
      <c r="F190" s="33"/>
      <c r="G190" s="34"/>
    </row>
    <row r="191" spans="1:7">
      <c r="A191" s="21"/>
      <c r="B191" s="21"/>
      <c r="C191" s="21"/>
      <c r="D191" s="21"/>
      <c r="E191" s="21"/>
      <c r="F191" s="33"/>
      <c r="G191" s="34"/>
    </row>
    <row r="192" spans="1:7">
      <c r="A192" s="21"/>
      <c r="B192" s="21"/>
      <c r="C192" s="21"/>
      <c r="D192" s="21"/>
      <c r="E192" s="21"/>
      <c r="F192" s="33"/>
      <c r="G192" s="34"/>
    </row>
    <row r="193" spans="1:7">
      <c r="A193" s="21"/>
      <c r="B193" s="21"/>
      <c r="C193" s="21"/>
      <c r="D193" s="21"/>
      <c r="E193" s="21"/>
      <c r="F193" s="33"/>
      <c r="G193" s="34"/>
    </row>
    <row r="194" spans="1:7">
      <c r="A194" s="21"/>
      <c r="B194" s="21"/>
      <c r="C194" s="21"/>
      <c r="D194" s="21"/>
      <c r="E194" s="21"/>
      <c r="F194" s="33"/>
      <c r="G194" s="34"/>
    </row>
    <row r="195" spans="1:7">
      <c r="A195" s="21"/>
      <c r="B195" s="21"/>
      <c r="C195" s="21"/>
      <c r="D195" s="21"/>
      <c r="E195" s="21"/>
      <c r="F195" s="33"/>
      <c r="G195" s="34"/>
    </row>
    <row r="196" spans="1:7">
      <c r="A196" s="21"/>
      <c r="B196" s="21"/>
      <c r="C196" s="21"/>
      <c r="D196" s="21"/>
      <c r="E196" s="21"/>
      <c r="F196" s="33"/>
      <c r="G196" s="34"/>
    </row>
    <row r="197" spans="1:7">
      <c r="A197" s="21"/>
      <c r="B197" s="21"/>
      <c r="C197" s="21"/>
      <c r="D197" s="21"/>
      <c r="E197" s="21"/>
      <c r="F197" s="33"/>
      <c r="G197" s="34"/>
    </row>
    <row r="198" spans="1:7">
      <c r="A198" s="21"/>
      <c r="B198" s="21"/>
      <c r="C198" s="21"/>
      <c r="D198" s="21"/>
      <c r="E198" s="21"/>
      <c r="F198" s="33"/>
      <c r="G198" s="34"/>
    </row>
    <row r="199" spans="1:7">
      <c r="A199" s="21"/>
      <c r="B199" s="21"/>
      <c r="C199" s="21"/>
      <c r="D199" s="21"/>
      <c r="E199" s="21"/>
      <c r="F199" s="33"/>
      <c r="G199" s="34"/>
    </row>
    <row r="200" spans="1:7">
      <c r="A200" s="21"/>
      <c r="B200" s="21"/>
      <c r="C200" s="21"/>
      <c r="D200" s="21"/>
      <c r="E200" s="21"/>
      <c r="F200" s="33"/>
      <c r="G200" s="34"/>
    </row>
    <row r="201" spans="1:7">
      <c r="A201" s="21"/>
      <c r="B201" s="21"/>
      <c r="C201" s="21"/>
      <c r="D201" s="21"/>
      <c r="E201" s="21"/>
      <c r="F201" s="33"/>
      <c r="G201" s="34"/>
    </row>
    <row r="202" spans="1:7">
      <c r="A202" s="21"/>
      <c r="B202" s="21"/>
      <c r="C202" s="21"/>
      <c r="D202" s="21"/>
      <c r="E202" s="21"/>
      <c r="F202" s="33"/>
      <c r="G202" s="34"/>
    </row>
    <row r="203" spans="1:7">
      <c r="A203" s="21"/>
      <c r="B203" s="21"/>
      <c r="C203" s="21"/>
      <c r="D203" s="21"/>
      <c r="E203" s="21"/>
      <c r="F203" s="33"/>
      <c r="G203" s="34"/>
    </row>
    <row r="204" spans="1:7">
      <c r="A204" s="21"/>
      <c r="B204" s="21"/>
      <c r="C204" s="21"/>
      <c r="D204" s="21"/>
      <c r="E204" s="21"/>
      <c r="F204" s="33"/>
      <c r="G204" s="34"/>
    </row>
    <row r="205" spans="1:7">
      <c r="A205" s="21"/>
      <c r="B205" s="21"/>
      <c r="C205" s="21"/>
      <c r="D205" s="21"/>
      <c r="E205" s="21"/>
      <c r="F205" s="33"/>
      <c r="G205" s="34"/>
    </row>
    <row r="206" spans="1:7">
      <c r="A206" s="21"/>
      <c r="B206" s="21"/>
      <c r="C206" s="21"/>
      <c r="D206" s="21"/>
      <c r="E206" s="21"/>
      <c r="F206" s="33"/>
      <c r="G206" s="34"/>
    </row>
    <row r="207" spans="1:7">
      <c r="A207" s="21"/>
      <c r="B207" s="21"/>
      <c r="C207" s="21"/>
      <c r="D207" s="21"/>
      <c r="E207" s="21"/>
      <c r="F207" s="33"/>
      <c r="G207" s="34"/>
    </row>
    <row r="208" spans="1:7">
      <c r="A208" s="21"/>
      <c r="B208" s="21"/>
      <c r="C208" s="21"/>
      <c r="D208" s="21"/>
      <c r="E208" s="21"/>
      <c r="F208" s="33"/>
      <c r="G208" s="34"/>
    </row>
    <row r="209" spans="1:7">
      <c r="A209" s="21"/>
      <c r="B209" s="21"/>
      <c r="C209" s="21"/>
      <c r="D209" s="21"/>
      <c r="E209" s="21"/>
      <c r="F209" s="33"/>
      <c r="G209" s="34"/>
    </row>
    <row r="210" spans="1:7">
      <c r="A210" s="21"/>
      <c r="B210" s="21"/>
      <c r="C210" s="21"/>
      <c r="D210" s="21"/>
      <c r="E210" s="21"/>
      <c r="F210" s="33"/>
      <c r="G210" s="34"/>
    </row>
    <row r="211" spans="1:7">
      <c r="A211" s="21"/>
      <c r="B211" s="21"/>
      <c r="C211" s="21"/>
      <c r="D211" s="21"/>
      <c r="E211" s="21"/>
      <c r="F211" s="33"/>
      <c r="G211" s="34"/>
    </row>
    <row r="212" spans="1:7">
      <c r="A212" s="21"/>
      <c r="B212" s="21"/>
      <c r="C212" s="21"/>
      <c r="D212" s="21"/>
      <c r="E212" s="21"/>
      <c r="F212" s="33"/>
      <c r="G212" s="34"/>
    </row>
    <row r="213" spans="1:7">
      <c r="A213" s="21"/>
      <c r="B213" s="21"/>
      <c r="C213" s="21"/>
      <c r="D213" s="21"/>
      <c r="E213" s="21"/>
      <c r="F213" s="33"/>
      <c r="G213" s="34"/>
    </row>
    <row r="214" spans="1:7">
      <c r="A214" s="21"/>
      <c r="B214" s="21"/>
      <c r="C214" s="21"/>
      <c r="D214" s="21"/>
      <c r="E214" s="21"/>
      <c r="F214" s="33"/>
      <c r="G214" s="34"/>
    </row>
    <row r="215" spans="1:7">
      <c r="A215" s="21"/>
      <c r="B215" s="21"/>
      <c r="C215" s="21"/>
      <c r="D215" s="21"/>
      <c r="E215" s="21"/>
      <c r="F215" s="33"/>
      <c r="G215" s="34"/>
    </row>
    <row r="216" spans="1:7">
      <c r="A216" s="21"/>
      <c r="B216" s="21"/>
      <c r="C216" s="21"/>
      <c r="D216" s="21"/>
      <c r="E216" s="21"/>
      <c r="F216" s="33"/>
      <c r="G216" s="34"/>
    </row>
    <row r="217" spans="1:7">
      <c r="A217" s="21"/>
      <c r="B217" s="21"/>
      <c r="C217" s="21"/>
      <c r="D217" s="21"/>
      <c r="E217" s="21"/>
      <c r="F217" s="33"/>
      <c r="G217" s="34"/>
    </row>
    <row r="218" spans="1:7">
      <c r="A218" s="21"/>
      <c r="B218" s="21"/>
      <c r="C218" s="21"/>
      <c r="D218" s="21"/>
      <c r="E218" s="21"/>
      <c r="F218" s="33"/>
      <c r="G218" s="34"/>
    </row>
    <row r="219" spans="1:7">
      <c r="A219" s="21"/>
      <c r="B219" s="21"/>
      <c r="C219" s="21"/>
      <c r="D219" s="21"/>
      <c r="E219" s="21"/>
      <c r="F219" s="33"/>
      <c r="G219" s="34"/>
    </row>
    <row r="220" spans="1:7">
      <c r="A220" s="21"/>
      <c r="B220" s="21"/>
      <c r="C220" s="21"/>
      <c r="D220" s="21"/>
      <c r="E220" s="21"/>
      <c r="F220" s="33"/>
      <c r="G220" s="34"/>
    </row>
    <row r="221" spans="1:7">
      <c r="A221" s="21"/>
      <c r="B221" s="21"/>
      <c r="C221" s="21"/>
      <c r="D221" s="21"/>
      <c r="E221" s="21"/>
      <c r="F221" s="33"/>
      <c r="G221" s="34"/>
    </row>
    <row r="222" spans="1:7">
      <c r="A222" s="21"/>
      <c r="B222" s="21"/>
      <c r="C222" s="21"/>
      <c r="D222" s="21"/>
      <c r="E222" s="21"/>
      <c r="F222" s="33"/>
      <c r="G222" s="34"/>
    </row>
    <row r="223" spans="1:7">
      <c r="A223" s="21"/>
      <c r="B223" s="21"/>
      <c r="C223" s="21"/>
      <c r="D223" s="21"/>
      <c r="E223" s="21"/>
      <c r="F223" s="33"/>
      <c r="G223" s="34"/>
    </row>
    <row r="224" spans="1:7">
      <c r="A224" s="21"/>
      <c r="B224" s="21"/>
      <c r="C224" s="21"/>
      <c r="D224" s="21"/>
      <c r="E224" s="21"/>
      <c r="F224" s="33"/>
      <c r="G224" s="34"/>
    </row>
    <row r="225" spans="1:7">
      <c r="A225" s="21"/>
      <c r="B225" s="21"/>
      <c r="C225" s="21"/>
      <c r="D225" s="21"/>
      <c r="E225" s="21"/>
      <c r="F225" s="33"/>
      <c r="G225" s="34"/>
    </row>
    <row r="226" spans="1:7">
      <c r="A226" s="21"/>
      <c r="B226" s="21"/>
      <c r="C226" s="21"/>
      <c r="D226" s="21"/>
      <c r="E226" s="21"/>
      <c r="F226" s="33"/>
      <c r="G226" s="34"/>
    </row>
    <row r="227" spans="1:7">
      <c r="A227" s="21"/>
      <c r="B227" s="21"/>
      <c r="C227" s="21"/>
      <c r="D227" s="21"/>
      <c r="E227" s="21"/>
      <c r="F227" s="33"/>
      <c r="G227" s="34"/>
    </row>
    <row r="228" spans="1:7">
      <c r="A228" s="21"/>
      <c r="B228" s="21"/>
      <c r="C228" s="21"/>
      <c r="D228" s="21"/>
      <c r="E228" s="21"/>
      <c r="F228" s="33"/>
      <c r="G228" s="34"/>
    </row>
    <row r="229" spans="1:7">
      <c r="A229" s="21"/>
      <c r="B229" s="21"/>
      <c r="C229" s="21"/>
      <c r="D229" s="21"/>
      <c r="E229" s="21"/>
      <c r="F229" s="33"/>
      <c r="G229" s="34"/>
    </row>
    <row r="230" spans="1:7">
      <c r="A230" s="21"/>
      <c r="B230" s="21"/>
      <c r="C230" s="21"/>
      <c r="D230" s="21"/>
      <c r="E230" s="21"/>
      <c r="F230" s="33"/>
      <c r="G230" s="34"/>
    </row>
    <row r="231" spans="1:7">
      <c r="A231" s="21"/>
      <c r="B231" s="21"/>
      <c r="C231" s="21"/>
      <c r="D231" s="21"/>
      <c r="E231" s="21"/>
      <c r="F231" s="33"/>
      <c r="G231" s="34"/>
    </row>
    <row r="232" spans="1:7">
      <c r="A232" s="21"/>
      <c r="B232" s="21"/>
      <c r="C232" s="21"/>
      <c r="D232" s="21"/>
      <c r="E232" s="21"/>
      <c r="F232" s="33"/>
      <c r="G232" s="34"/>
    </row>
    <row r="233" spans="1:7">
      <c r="A233" s="21"/>
      <c r="B233" s="21"/>
      <c r="C233" s="21"/>
      <c r="D233" s="21"/>
      <c r="E233" s="21"/>
      <c r="F233" s="33"/>
      <c r="G233" s="34"/>
    </row>
    <row r="234" spans="1:7">
      <c r="A234" s="21"/>
      <c r="B234" s="21"/>
      <c r="C234" s="21"/>
      <c r="D234" s="21"/>
      <c r="E234" s="21"/>
      <c r="F234" s="33"/>
      <c r="G234" s="34"/>
    </row>
    <row r="235" spans="1:7">
      <c r="A235" s="21"/>
      <c r="B235" s="21"/>
      <c r="C235" s="21"/>
      <c r="D235" s="21"/>
      <c r="E235" s="21"/>
      <c r="F235" s="33"/>
      <c r="G235" s="34"/>
    </row>
    <row r="236" spans="1:7">
      <c r="A236" s="21"/>
      <c r="B236" s="21"/>
      <c r="C236" s="21"/>
      <c r="D236" s="21"/>
      <c r="E236" s="21"/>
      <c r="F236" s="33"/>
      <c r="G236" s="34"/>
    </row>
    <row r="237" spans="1:7">
      <c r="A237" s="21"/>
      <c r="B237" s="21"/>
      <c r="C237" s="21"/>
      <c r="D237" s="21"/>
      <c r="E237" s="21"/>
      <c r="F237" s="33"/>
      <c r="G237" s="34"/>
    </row>
    <row r="238" spans="1:7">
      <c r="A238" s="21"/>
      <c r="B238" s="21"/>
      <c r="C238" s="21"/>
      <c r="D238" s="21"/>
      <c r="E238" s="21"/>
      <c r="F238" s="33"/>
      <c r="G238" s="34"/>
    </row>
    <row r="239" spans="1:7">
      <c r="A239" s="21"/>
      <c r="B239" s="21"/>
      <c r="C239" s="21"/>
      <c r="D239" s="21"/>
      <c r="E239" s="21"/>
      <c r="F239" s="33"/>
      <c r="G239" s="34"/>
    </row>
    <row r="240" spans="1:7">
      <c r="A240" s="21"/>
      <c r="B240" s="21"/>
      <c r="C240" s="21"/>
      <c r="D240" s="21"/>
      <c r="E240" s="21"/>
      <c r="F240" s="33"/>
      <c r="G240" s="34"/>
    </row>
    <row r="241" spans="1:7">
      <c r="A241" s="21"/>
      <c r="B241" s="21"/>
      <c r="C241" s="21"/>
      <c r="D241" s="21"/>
      <c r="E241" s="21"/>
      <c r="F241" s="33"/>
      <c r="G241" s="34"/>
    </row>
    <row r="242" spans="1:7">
      <c r="A242" s="21"/>
      <c r="B242" s="21"/>
      <c r="C242" s="21"/>
      <c r="D242" s="21"/>
      <c r="E242" s="21"/>
      <c r="F242" s="33"/>
      <c r="G242" s="34"/>
    </row>
    <row r="243" spans="1:7">
      <c r="A243" s="21"/>
      <c r="B243" s="21"/>
      <c r="C243" s="21"/>
      <c r="D243" s="21"/>
      <c r="E243" s="21"/>
      <c r="F243" s="33"/>
      <c r="G243" s="34"/>
    </row>
    <row r="244" spans="1:7">
      <c r="A244" s="21"/>
      <c r="B244" s="21"/>
      <c r="C244" s="21"/>
      <c r="D244" s="21"/>
      <c r="E244" s="21"/>
      <c r="F244" s="33"/>
      <c r="G244" s="34"/>
    </row>
    <row r="245" spans="1:7">
      <c r="A245" s="21"/>
      <c r="B245" s="21"/>
      <c r="C245" s="21"/>
      <c r="D245" s="21"/>
      <c r="E245" s="21"/>
      <c r="F245" s="33"/>
      <c r="G245" s="34"/>
    </row>
    <row r="246" spans="1:7">
      <c r="A246" s="21"/>
      <c r="B246" s="21"/>
      <c r="C246" s="21"/>
      <c r="D246" s="21"/>
      <c r="E246" s="21"/>
      <c r="F246" s="33"/>
      <c r="G246" s="34"/>
    </row>
    <row r="247" spans="1:7">
      <c r="A247" s="21"/>
      <c r="B247" s="21"/>
      <c r="C247" s="21"/>
      <c r="D247" s="21"/>
      <c r="E247" s="21"/>
      <c r="F247" s="33"/>
      <c r="G247" s="34"/>
    </row>
    <row r="248" spans="1:7">
      <c r="A248" s="21"/>
      <c r="B248" s="21"/>
      <c r="C248" s="21"/>
      <c r="D248" s="21"/>
      <c r="E248" s="21"/>
      <c r="F248" s="33"/>
      <c r="G248" s="34"/>
    </row>
    <row r="249" spans="1:7">
      <c r="A249" s="21"/>
      <c r="B249" s="21"/>
      <c r="C249" s="21"/>
      <c r="D249" s="21"/>
      <c r="E249" s="21"/>
      <c r="F249" s="33"/>
      <c r="G249" s="34"/>
    </row>
    <row r="250" spans="1:7">
      <c r="A250" s="21"/>
      <c r="B250" s="21"/>
      <c r="C250" s="21"/>
      <c r="D250" s="21"/>
      <c r="E250" s="21"/>
      <c r="F250" s="33"/>
      <c r="G250" s="34"/>
    </row>
    <row r="251" spans="1:7">
      <c r="A251" s="21"/>
      <c r="B251" s="21"/>
      <c r="C251" s="21"/>
      <c r="D251" s="21"/>
      <c r="E251" s="21"/>
      <c r="F251" s="33"/>
      <c r="G251" s="34"/>
    </row>
    <row r="252" spans="1:7">
      <c r="A252" s="21"/>
      <c r="B252" s="21"/>
      <c r="C252" s="21"/>
      <c r="D252" s="21"/>
      <c r="E252" s="21"/>
      <c r="F252" s="33"/>
      <c r="G252" s="34"/>
    </row>
    <row r="253" spans="1:7">
      <c r="A253" s="21"/>
      <c r="B253" s="21"/>
      <c r="C253" s="21"/>
      <c r="D253" s="21"/>
      <c r="E253" s="21"/>
      <c r="F253" s="33"/>
      <c r="G253" s="34"/>
    </row>
    <row r="254" spans="1:7">
      <c r="A254" s="21"/>
      <c r="B254" s="21"/>
      <c r="C254" s="21"/>
      <c r="D254" s="21"/>
      <c r="E254" s="21"/>
      <c r="F254" s="33"/>
      <c r="G254" s="34"/>
    </row>
    <row r="255" spans="1:7">
      <c r="A255" s="21"/>
      <c r="B255" s="21"/>
      <c r="C255" s="21"/>
      <c r="D255" s="21"/>
      <c r="E255" s="21"/>
      <c r="F255" s="33"/>
      <c r="G255" s="34"/>
    </row>
    <row r="256" spans="1:7">
      <c r="A256" s="21"/>
      <c r="B256" s="21"/>
      <c r="C256" s="21"/>
      <c r="D256" s="21"/>
      <c r="E256" s="21"/>
      <c r="F256" s="33"/>
      <c r="G256" s="34"/>
    </row>
    <row r="257" spans="1:7">
      <c r="A257" s="21"/>
      <c r="B257" s="21"/>
      <c r="C257" s="21"/>
      <c r="D257" s="21"/>
      <c r="E257" s="21"/>
      <c r="F257" s="33"/>
      <c r="G257" s="34"/>
    </row>
    <row r="258" spans="1:7">
      <c r="A258" s="21"/>
      <c r="B258" s="21"/>
      <c r="C258" s="21"/>
      <c r="D258" s="21"/>
      <c r="E258" s="21"/>
      <c r="F258" s="33"/>
      <c r="G258" s="34"/>
    </row>
    <row r="259" spans="1:7">
      <c r="A259" s="21"/>
      <c r="B259" s="21"/>
      <c r="C259" s="21"/>
      <c r="D259" s="21"/>
      <c r="E259" s="21"/>
      <c r="F259" s="33"/>
      <c r="G259" s="34"/>
    </row>
    <row r="260" spans="1:7">
      <c r="A260" s="21"/>
      <c r="B260" s="21"/>
      <c r="C260" s="21"/>
      <c r="D260" s="21"/>
      <c r="E260" s="21"/>
      <c r="F260" s="33"/>
      <c r="G260" s="34"/>
    </row>
    <row r="261" spans="1:7">
      <c r="A261" s="21"/>
      <c r="B261" s="21"/>
      <c r="C261" s="21"/>
      <c r="D261" s="21"/>
      <c r="E261" s="21"/>
      <c r="F261" s="33"/>
      <c r="G261" s="34"/>
    </row>
    <row r="262" spans="1:7">
      <c r="A262" s="21"/>
      <c r="B262" s="21"/>
      <c r="C262" s="21"/>
      <c r="D262" s="21"/>
      <c r="E262" s="21"/>
      <c r="F262" s="33"/>
      <c r="G262" s="34"/>
    </row>
    <row r="263" spans="1:7">
      <c r="A263" s="21"/>
      <c r="B263" s="21"/>
      <c r="C263" s="21"/>
      <c r="D263" s="21"/>
      <c r="E263" s="21"/>
      <c r="F263" s="33"/>
      <c r="G263" s="34"/>
    </row>
    <row r="264" spans="1:7">
      <c r="A264" s="21"/>
      <c r="B264" s="21"/>
      <c r="C264" s="21"/>
      <c r="D264" s="21"/>
      <c r="E264" s="21"/>
      <c r="F264" s="33"/>
      <c r="G264" s="34"/>
    </row>
    <row r="265" spans="1:7">
      <c r="A265" s="21"/>
      <c r="B265" s="21"/>
      <c r="C265" s="21"/>
      <c r="D265" s="21"/>
      <c r="E265" s="21"/>
      <c r="F265" s="33"/>
      <c r="G265" s="34"/>
    </row>
    <row r="266" spans="1:7">
      <c r="A266" s="21"/>
      <c r="B266" s="21"/>
      <c r="C266" s="21"/>
      <c r="D266" s="21"/>
      <c r="E266" s="21"/>
      <c r="F266" s="33"/>
      <c r="G266" s="34"/>
    </row>
    <row r="267" spans="1:7">
      <c r="A267" s="21"/>
      <c r="B267" s="21"/>
      <c r="C267" s="21"/>
      <c r="D267" s="21"/>
      <c r="E267" s="21"/>
      <c r="F267" s="33"/>
      <c r="G267" s="34"/>
    </row>
    <row r="268" spans="1:7">
      <c r="A268" s="21"/>
      <c r="B268" s="21"/>
      <c r="C268" s="21"/>
      <c r="D268" s="21"/>
      <c r="E268" s="21"/>
      <c r="F268" s="33"/>
      <c r="G268" s="34"/>
    </row>
    <row r="269" spans="1:7">
      <c r="A269" s="21"/>
      <c r="B269" s="21"/>
      <c r="C269" s="21"/>
      <c r="D269" s="21"/>
      <c r="E269" s="21"/>
      <c r="F269" s="33"/>
      <c r="G269" s="34"/>
    </row>
    <row r="270" spans="1:7">
      <c r="A270" s="21"/>
      <c r="B270" s="21"/>
      <c r="C270" s="21"/>
      <c r="D270" s="21"/>
      <c r="E270" s="21"/>
      <c r="F270" s="33"/>
      <c r="G270" s="34"/>
    </row>
    <row r="271" spans="1:7">
      <c r="A271" s="21"/>
      <c r="B271" s="21"/>
      <c r="C271" s="21"/>
      <c r="D271" s="21"/>
      <c r="E271" s="21"/>
      <c r="F271" s="33"/>
      <c r="G271" s="34"/>
    </row>
    <row r="272" spans="1:7">
      <c r="A272" s="21"/>
      <c r="B272" s="21"/>
      <c r="C272" s="21"/>
      <c r="D272" s="21"/>
      <c r="E272" s="21"/>
      <c r="F272" s="33"/>
      <c r="G272" s="34"/>
    </row>
    <row r="273" spans="1:7">
      <c r="A273" s="21"/>
      <c r="B273" s="21"/>
      <c r="C273" s="21"/>
      <c r="D273" s="21"/>
      <c r="E273" s="21"/>
      <c r="F273" s="33"/>
      <c r="G273" s="34"/>
    </row>
    <row r="274" spans="1:7">
      <c r="A274" s="21"/>
      <c r="B274" s="21"/>
      <c r="C274" s="21"/>
      <c r="D274" s="21"/>
      <c r="E274" s="21"/>
      <c r="F274" s="33"/>
      <c r="G274" s="34"/>
    </row>
    <row r="275" spans="1:7">
      <c r="A275" s="21"/>
      <c r="B275" s="21"/>
      <c r="C275" s="21"/>
      <c r="D275" s="21"/>
      <c r="E275" s="21"/>
      <c r="F275" s="33"/>
      <c r="G275" s="34"/>
    </row>
    <row r="276" spans="1:7">
      <c r="A276" s="21"/>
      <c r="B276" s="21"/>
      <c r="C276" s="21"/>
      <c r="D276" s="21"/>
      <c r="E276" s="21"/>
      <c r="F276" s="33"/>
      <c r="G276" s="34"/>
    </row>
    <row r="277" spans="1:7">
      <c r="A277" s="21"/>
      <c r="B277" s="21"/>
      <c r="C277" s="21"/>
      <c r="D277" s="21"/>
      <c r="E277" s="21"/>
      <c r="F277" s="33"/>
      <c r="G277" s="34"/>
    </row>
    <row r="278" spans="1:7">
      <c r="A278" s="21"/>
      <c r="B278" s="21"/>
      <c r="C278" s="21"/>
      <c r="D278" s="21"/>
      <c r="E278" s="21"/>
      <c r="F278" s="33"/>
      <c r="G278" s="34"/>
    </row>
    <row r="279" spans="1:7">
      <c r="A279" s="21"/>
      <c r="B279" s="21"/>
      <c r="C279" s="21"/>
      <c r="D279" s="21"/>
      <c r="E279" s="21"/>
      <c r="F279" s="33"/>
      <c r="G279" s="34"/>
    </row>
    <row r="280" spans="1:7">
      <c r="A280" s="21"/>
      <c r="B280" s="21"/>
      <c r="C280" s="21"/>
      <c r="D280" s="21"/>
      <c r="E280" s="21"/>
      <c r="F280" s="33"/>
      <c r="G280" s="34"/>
    </row>
    <row r="281" spans="1:7">
      <c r="A281" s="21"/>
      <c r="B281" s="21"/>
      <c r="C281" s="21"/>
      <c r="D281" s="21"/>
      <c r="E281" s="21"/>
      <c r="F281" s="33"/>
      <c r="G281" s="34"/>
    </row>
    <row r="282" spans="1:7">
      <c r="A282" s="21"/>
      <c r="B282" s="21"/>
      <c r="C282" s="21"/>
      <c r="D282" s="21"/>
      <c r="E282" s="21"/>
      <c r="F282" s="33"/>
      <c r="G282" s="34"/>
    </row>
    <row r="283" spans="1:7">
      <c r="A283" s="21"/>
      <c r="B283" s="21"/>
      <c r="C283" s="21"/>
      <c r="D283" s="21"/>
      <c r="E283" s="21"/>
      <c r="F283" s="33"/>
      <c r="G283" s="34"/>
    </row>
    <row r="284" spans="1:7">
      <c r="A284" s="21"/>
      <c r="B284" s="21"/>
      <c r="C284" s="21"/>
      <c r="D284" s="21"/>
      <c r="E284" s="21"/>
      <c r="F284" s="33"/>
      <c r="G284" s="34"/>
    </row>
    <row r="285" spans="1:7">
      <c r="A285" s="21"/>
      <c r="B285" s="21"/>
      <c r="C285" s="21"/>
      <c r="D285" s="21"/>
      <c r="E285" s="21"/>
      <c r="F285" s="33"/>
      <c r="G285" s="34"/>
    </row>
    <row r="286" spans="1:7">
      <c r="A286" s="21"/>
      <c r="B286" s="21"/>
      <c r="C286" s="21"/>
      <c r="D286" s="21"/>
      <c r="E286" s="21"/>
      <c r="F286" s="33"/>
      <c r="G286" s="34"/>
    </row>
    <row r="287" spans="1:7">
      <c r="A287" s="21"/>
      <c r="B287" s="21"/>
      <c r="C287" s="21"/>
      <c r="D287" s="21"/>
      <c r="E287" s="21"/>
      <c r="F287" s="33"/>
      <c r="G287" s="34"/>
    </row>
    <row r="288" spans="1:7">
      <c r="A288" s="21"/>
      <c r="B288" s="21"/>
      <c r="C288" s="21"/>
      <c r="D288" s="21"/>
      <c r="E288" s="21"/>
      <c r="F288" s="33"/>
      <c r="G288" s="34"/>
    </row>
    <row r="289" spans="1:7">
      <c r="A289" s="21"/>
      <c r="B289" s="21"/>
      <c r="C289" s="21"/>
      <c r="D289" s="21"/>
      <c r="E289" s="21"/>
      <c r="F289" s="33"/>
      <c r="G289" s="34"/>
    </row>
    <row r="290" spans="1:7">
      <c r="A290" s="21"/>
      <c r="B290" s="21"/>
      <c r="C290" s="21"/>
      <c r="D290" s="21"/>
      <c r="E290" s="21"/>
      <c r="F290" s="33"/>
      <c r="G290" s="34"/>
    </row>
    <row r="291" spans="1:7">
      <c r="A291" s="21"/>
      <c r="B291" s="21"/>
      <c r="C291" s="21"/>
      <c r="D291" s="21"/>
      <c r="E291" s="21"/>
      <c r="F291" s="33"/>
      <c r="G291" s="34"/>
    </row>
    <row r="292" spans="1:7">
      <c r="A292" s="21"/>
      <c r="B292" s="21"/>
      <c r="C292" s="21"/>
      <c r="D292" s="21"/>
      <c r="E292" s="21"/>
      <c r="F292" s="33"/>
      <c r="G292" s="34"/>
    </row>
    <row r="293" spans="1:7">
      <c r="A293" s="21"/>
      <c r="B293" s="21"/>
      <c r="C293" s="21"/>
      <c r="D293" s="21"/>
      <c r="E293" s="21"/>
      <c r="F293" s="33"/>
      <c r="G293" s="34"/>
    </row>
    <row r="294" spans="1:7">
      <c r="A294" s="21"/>
      <c r="B294" s="21"/>
      <c r="C294" s="21"/>
      <c r="D294" s="21"/>
      <c r="E294" s="21"/>
      <c r="F294" s="33"/>
      <c r="G294" s="34"/>
    </row>
    <row r="295" spans="1:7">
      <c r="A295" s="21"/>
      <c r="B295" s="21"/>
      <c r="C295" s="21"/>
      <c r="D295" s="21"/>
      <c r="E295" s="21"/>
      <c r="F295" s="33"/>
      <c r="G295" s="34"/>
    </row>
    <row r="296" spans="1:7">
      <c r="A296" s="21"/>
      <c r="B296" s="21"/>
      <c r="C296" s="21"/>
      <c r="D296" s="21"/>
      <c r="E296" s="21"/>
      <c r="F296" s="33"/>
      <c r="G296" s="34"/>
    </row>
    <row r="297" spans="1:7">
      <c r="A297" s="21"/>
      <c r="B297" s="21"/>
      <c r="C297" s="21"/>
      <c r="D297" s="21"/>
      <c r="E297" s="21"/>
      <c r="F297" s="33"/>
      <c r="G297" s="34"/>
    </row>
    <row r="298" spans="1:7">
      <c r="A298" s="21"/>
      <c r="B298" s="21"/>
      <c r="C298" s="21"/>
      <c r="D298" s="21"/>
      <c r="E298" s="21"/>
      <c r="F298" s="33"/>
      <c r="G298" s="34"/>
    </row>
    <row r="299" spans="1:7">
      <c r="A299" s="21"/>
      <c r="B299" s="21"/>
      <c r="C299" s="21"/>
      <c r="D299" s="21"/>
      <c r="E299" s="21"/>
      <c r="F299" s="33"/>
      <c r="G299" s="34"/>
    </row>
    <row r="300" spans="1:7">
      <c r="A300" s="21"/>
      <c r="B300" s="21"/>
      <c r="C300" s="21"/>
      <c r="D300" s="21"/>
      <c r="E300" s="21"/>
      <c r="F300" s="33"/>
      <c r="G300" s="34"/>
    </row>
    <row r="301" spans="1:7">
      <c r="A301" s="21"/>
      <c r="B301" s="21"/>
      <c r="C301" s="21"/>
      <c r="D301" s="21"/>
      <c r="E301" s="21"/>
      <c r="F301" s="33"/>
      <c r="G301" s="34"/>
    </row>
    <row r="302" spans="1:7">
      <c r="A302" s="21"/>
      <c r="B302" s="21"/>
      <c r="C302" s="21"/>
      <c r="D302" s="21"/>
      <c r="E302" s="21"/>
      <c r="F302" s="33"/>
      <c r="G302" s="34"/>
    </row>
    <row r="303" spans="1:7">
      <c r="A303" s="21"/>
      <c r="B303" s="21"/>
      <c r="C303" s="21"/>
      <c r="D303" s="21"/>
      <c r="E303" s="21"/>
      <c r="F303" s="33"/>
      <c r="G303" s="34"/>
    </row>
    <row r="304" spans="1:7">
      <c r="A304" s="21"/>
      <c r="B304" s="21"/>
      <c r="C304" s="21"/>
      <c r="D304" s="21"/>
      <c r="E304" s="21"/>
      <c r="F304" s="33"/>
      <c r="G304" s="34"/>
    </row>
    <row r="305" spans="1:7">
      <c r="A305" s="21"/>
      <c r="B305" s="21"/>
      <c r="C305" s="21"/>
      <c r="D305" s="21"/>
      <c r="E305" s="21"/>
      <c r="F305" s="33"/>
      <c r="G305" s="34"/>
    </row>
    <row r="306" spans="1:7">
      <c r="A306" s="21"/>
      <c r="B306" s="21"/>
      <c r="C306" s="21"/>
      <c r="D306" s="21"/>
      <c r="E306" s="21"/>
      <c r="F306" s="33"/>
      <c r="G306" s="34"/>
    </row>
    <row r="307" spans="1:7">
      <c r="A307" s="21"/>
      <c r="B307" s="21"/>
      <c r="C307" s="21"/>
      <c r="D307" s="21"/>
      <c r="E307" s="21"/>
      <c r="F307" s="33"/>
      <c r="G307" s="34"/>
    </row>
    <row r="308" spans="1:7">
      <c r="A308" s="21"/>
      <c r="B308" s="21"/>
      <c r="C308" s="21"/>
      <c r="D308" s="21"/>
      <c r="E308" s="21"/>
      <c r="F308" s="33"/>
      <c r="G308" s="34"/>
    </row>
    <row r="309" spans="1:7">
      <c r="A309" s="21"/>
      <c r="B309" s="21"/>
      <c r="C309" s="21"/>
      <c r="D309" s="21"/>
      <c r="E309" s="21"/>
      <c r="F309" s="33"/>
      <c r="G309" s="34"/>
    </row>
    <row r="310" spans="1:7">
      <c r="A310" s="21"/>
      <c r="B310" s="21"/>
      <c r="C310" s="21"/>
      <c r="D310" s="21"/>
      <c r="E310" s="21"/>
      <c r="F310" s="33"/>
      <c r="G310" s="34"/>
    </row>
    <row r="311" spans="1:7">
      <c r="A311" s="21"/>
      <c r="B311" s="21"/>
      <c r="C311" s="21"/>
      <c r="D311" s="21"/>
      <c r="E311" s="21"/>
      <c r="F311" s="33"/>
      <c r="G311" s="34"/>
    </row>
    <row r="312" spans="1:7">
      <c r="A312" s="21"/>
      <c r="B312" s="21"/>
      <c r="C312" s="21"/>
      <c r="D312" s="21"/>
      <c r="E312" s="21"/>
      <c r="F312" s="33"/>
      <c r="G312" s="34"/>
    </row>
    <row r="313" spans="1:7">
      <c r="A313" s="21"/>
      <c r="B313" s="21"/>
      <c r="C313" s="21"/>
      <c r="D313" s="21"/>
      <c r="E313" s="21"/>
      <c r="F313" s="33"/>
      <c r="G313" s="34"/>
    </row>
    <row r="314" spans="1:7">
      <c r="A314" s="21"/>
      <c r="B314" s="21"/>
      <c r="C314" s="21"/>
      <c r="D314" s="21"/>
      <c r="E314" s="21"/>
      <c r="F314" s="33"/>
      <c r="G314" s="34"/>
    </row>
    <row r="315" spans="1:7">
      <c r="A315" s="21"/>
      <c r="B315" s="21"/>
      <c r="C315" s="21"/>
      <c r="D315" s="21"/>
      <c r="E315" s="21"/>
      <c r="F315" s="33"/>
      <c r="G315" s="34"/>
    </row>
    <row r="316" spans="1:7">
      <c r="A316" s="21"/>
      <c r="B316" s="21"/>
      <c r="C316" s="21"/>
      <c r="D316" s="21"/>
      <c r="E316" s="21"/>
      <c r="F316" s="33"/>
      <c r="G316" s="34"/>
    </row>
    <row r="317" spans="1:7">
      <c r="A317" s="21"/>
      <c r="B317" s="21"/>
      <c r="C317" s="21"/>
      <c r="D317" s="21"/>
      <c r="E317" s="21"/>
      <c r="F317" s="33"/>
      <c r="G317" s="34"/>
    </row>
    <row r="318" spans="1:7">
      <c r="A318" s="21"/>
      <c r="B318" s="21"/>
      <c r="C318" s="21"/>
      <c r="D318" s="21"/>
      <c r="E318" s="21"/>
      <c r="F318" s="33"/>
      <c r="G318" s="34"/>
    </row>
    <row r="319" spans="1:7">
      <c r="A319" s="21"/>
      <c r="B319" s="21"/>
      <c r="C319" s="21"/>
      <c r="D319" s="21"/>
      <c r="E319" s="21"/>
      <c r="F319" s="33"/>
      <c r="G319" s="34"/>
    </row>
    <row r="320" spans="1:7">
      <c r="A320" s="21"/>
      <c r="B320" s="21"/>
      <c r="C320" s="21"/>
      <c r="D320" s="21"/>
      <c r="E320" s="21"/>
      <c r="F320" s="33"/>
      <c r="G320" s="34"/>
    </row>
    <row r="321" spans="1:7">
      <c r="A321" s="21"/>
      <c r="B321" s="21"/>
      <c r="C321" s="21"/>
      <c r="D321" s="21"/>
      <c r="E321" s="21"/>
      <c r="F321" s="33"/>
      <c r="G321" s="34"/>
    </row>
    <row r="322" spans="1:7">
      <c r="A322" s="21"/>
      <c r="B322" s="21"/>
      <c r="C322" s="21"/>
      <c r="D322" s="21"/>
      <c r="E322" s="21"/>
      <c r="F322" s="33"/>
      <c r="G322" s="34"/>
    </row>
    <row r="323" spans="1:7">
      <c r="A323" s="21"/>
      <c r="B323" s="21"/>
      <c r="C323" s="21"/>
      <c r="D323" s="21"/>
      <c r="E323" s="21"/>
      <c r="F323" s="33"/>
      <c r="G323" s="34"/>
    </row>
    <row r="324" spans="1:7">
      <c r="A324" s="21"/>
      <c r="B324" s="21"/>
      <c r="C324" s="21"/>
      <c r="D324" s="21"/>
      <c r="E324" s="21"/>
      <c r="F324" s="33"/>
      <c r="G324" s="34"/>
    </row>
    <row r="325" spans="1:7">
      <c r="A325" s="21"/>
      <c r="B325" s="21"/>
      <c r="C325" s="21"/>
      <c r="D325" s="21"/>
      <c r="E325" s="21"/>
      <c r="F325" s="33"/>
      <c r="G325" s="34"/>
    </row>
    <row r="326" spans="1:7">
      <c r="A326" s="21"/>
      <c r="B326" s="21"/>
      <c r="C326" s="21"/>
      <c r="D326" s="21"/>
      <c r="E326" s="21"/>
      <c r="F326" s="33"/>
      <c r="G326" s="34"/>
    </row>
    <row r="327" spans="1:7">
      <c r="A327" s="21"/>
      <c r="B327" s="21"/>
      <c r="C327" s="21"/>
      <c r="D327" s="21"/>
      <c r="E327" s="21"/>
      <c r="F327" s="33"/>
      <c r="G327" s="34"/>
    </row>
    <row r="328" spans="1:7">
      <c r="A328" s="21"/>
      <c r="B328" s="21"/>
      <c r="C328" s="21"/>
      <c r="D328" s="21"/>
      <c r="E328" s="21"/>
      <c r="F328" s="33"/>
      <c r="G328" s="34"/>
    </row>
    <row r="329" spans="1:7">
      <c r="A329" s="21"/>
      <c r="B329" s="21"/>
      <c r="C329" s="21"/>
      <c r="D329" s="21"/>
      <c r="E329" s="21"/>
      <c r="F329" s="33"/>
      <c r="G329" s="34"/>
    </row>
    <row r="330" spans="1:7">
      <c r="A330" s="21"/>
      <c r="B330" s="21"/>
      <c r="C330" s="21"/>
      <c r="D330" s="21"/>
      <c r="E330" s="21"/>
      <c r="F330" s="33"/>
      <c r="G330" s="34"/>
    </row>
    <row r="331" spans="1:7">
      <c r="A331" s="21"/>
      <c r="B331" s="21"/>
      <c r="C331" s="21"/>
      <c r="D331" s="21"/>
      <c r="E331" s="21"/>
      <c r="F331" s="33"/>
      <c r="G331" s="34"/>
    </row>
    <row r="332" spans="1:7">
      <c r="A332" s="21"/>
      <c r="B332" s="21"/>
      <c r="C332" s="21"/>
      <c r="D332" s="21"/>
      <c r="E332" s="21"/>
      <c r="F332" s="33"/>
      <c r="G332" s="34"/>
    </row>
    <row r="333" spans="1:7">
      <c r="A333" s="21"/>
      <c r="B333" s="21"/>
      <c r="C333" s="21"/>
      <c r="D333" s="21"/>
      <c r="E333" s="21"/>
      <c r="F333" s="33"/>
      <c r="G333" s="34"/>
    </row>
    <row r="334" spans="1:7">
      <c r="A334" s="21"/>
      <c r="B334" s="21"/>
      <c r="C334" s="21"/>
      <c r="D334" s="21"/>
      <c r="E334" s="21"/>
      <c r="F334" s="33"/>
      <c r="G334" s="34"/>
    </row>
    <row r="335" spans="1:7">
      <c r="A335" s="21"/>
      <c r="B335" s="21"/>
      <c r="C335" s="21"/>
      <c r="D335" s="21"/>
      <c r="E335" s="21"/>
      <c r="F335" s="33"/>
      <c r="G335" s="34"/>
    </row>
    <row r="336" spans="1:7">
      <c r="A336" s="21"/>
      <c r="B336" s="21"/>
      <c r="C336" s="21"/>
      <c r="D336" s="21"/>
      <c r="E336" s="21"/>
      <c r="F336" s="33"/>
      <c r="G336" s="34"/>
    </row>
    <row r="337" spans="1:7">
      <c r="A337" s="21"/>
      <c r="B337" s="21"/>
      <c r="C337" s="21"/>
      <c r="D337" s="21"/>
      <c r="E337" s="21"/>
      <c r="F337" s="33"/>
      <c r="G337" s="34"/>
    </row>
    <row r="338" spans="1:7">
      <c r="A338" s="21"/>
      <c r="B338" s="21"/>
      <c r="C338" s="21"/>
      <c r="D338" s="21"/>
      <c r="E338" s="21"/>
      <c r="F338" s="33"/>
      <c r="G338" s="34"/>
    </row>
    <row r="339" spans="1:7">
      <c r="A339" s="21"/>
      <c r="B339" s="21"/>
      <c r="C339" s="21"/>
      <c r="D339" s="21"/>
      <c r="E339" s="21"/>
      <c r="F339" s="33"/>
      <c r="G339" s="34"/>
    </row>
    <row r="340" spans="1:7">
      <c r="A340" s="21"/>
      <c r="B340" s="21"/>
      <c r="C340" s="21"/>
      <c r="D340" s="21"/>
      <c r="E340" s="21"/>
      <c r="F340" s="33"/>
      <c r="G340" s="34"/>
    </row>
    <row r="341" spans="1:7">
      <c r="A341" s="21"/>
      <c r="B341" s="21"/>
      <c r="C341" s="21"/>
      <c r="D341" s="21"/>
      <c r="E341" s="21"/>
      <c r="F341" s="33"/>
      <c r="G341" s="34"/>
    </row>
    <row r="342" spans="1:7">
      <c r="A342" s="21"/>
      <c r="B342" s="21"/>
      <c r="C342" s="21"/>
      <c r="D342" s="21"/>
      <c r="E342" s="21"/>
      <c r="F342" s="33"/>
      <c r="G342" s="34"/>
    </row>
    <row r="343" spans="1:7">
      <c r="A343" s="21"/>
      <c r="B343" s="21"/>
      <c r="C343" s="21"/>
      <c r="D343" s="21"/>
      <c r="E343" s="21"/>
      <c r="F343" s="33"/>
      <c r="G343" s="34"/>
    </row>
    <row r="344" spans="1:7">
      <c r="A344" s="21"/>
      <c r="B344" s="21"/>
      <c r="C344" s="21"/>
      <c r="D344" s="21"/>
      <c r="E344" s="21"/>
      <c r="F344" s="33"/>
      <c r="G344" s="34"/>
    </row>
    <row r="345" spans="1:7">
      <c r="A345" s="21"/>
      <c r="B345" s="21"/>
      <c r="C345" s="21"/>
      <c r="D345" s="21"/>
      <c r="E345" s="21"/>
      <c r="F345" s="33"/>
      <c r="G345" s="34"/>
    </row>
    <row r="346" spans="1:7">
      <c r="A346" s="21"/>
      <c r="B346" s="21"/>
      <c r="C346" s="21"/>
      <c r="D346" s="21"/>
      <c r="E346" s="21"/>
      <c r="F346" s="33"/>
      <c r="G346" s="34"/>
    </row>
    <row r="347" spans="1:7">
      <c r="A347" s="21"/>
      <c r="B347" s="21"/>
      <c r="C347" s="21"/>
      <c r="D347" s="21"/>
      <c r="E347" s="21"/>
      <c r="F347" s="33"/>
      <c r="G347" s="34"/>
    </row>
    <row r="348" spans="1:7">
      <c r="A348" s="21"/>
      <c r="B348" s="21"/>
      <c r="C348" s="21"/>
      <c r="D348" s="21"/>
      <c r="E348" s="21"/>
      <c r="F348" s="33"/>
      <c r="G348" s="34"/>
    </row>
    <row r="349" spans="1:7">
      <c r="A349" s="21"/>
      <c r="B349" s="21"/>
      <c r="C349" s="21"/>
      <c r="D349" s="21"/>
      <c r="E349" s="21"/>
      <c r="F349" s="33"/>
      <c r="G349" s="34"/>
    </row>
    <row r="350" spans="1:7">
      <c r="A350" s="21"/>
      <c r="B350" s="21"/>
      <c r="C350" s="21"/>
      <c r="D350" s="21"/>
      <c r="E350" s="21"/>
      <c r="F350" s="33"/>
      <c r="G350" s="34"/>
    </row>
    <row r="351" spans="1:7">
      <c r="A351" s="21"/>
      <c r="B351" s="21"/>
      <c r="C351" s="21"/>
      <c r="D351" s="21"/>
      <c r="E351" s="21"/>
      <c r="F351" s="33"/>
      <c r="G351" s="34"/>
    </row>
    <row r="352" spans="1:7">
      <c r="A352" s="21"/>
      <c r="B352" s="21"/>
      <c r="C352" s="21"/>
      <c r="D352" s="21"/>
      <c r="E352" s="21"/>
      <c r="F352" s="33"/>
      <c r="G352" s="34"/>
    </row>
    <row r="353" spans="1:7">
      <c r="A353" s="21"/>
      <c r="B353" s="21"/>
      <c r="C353" s="21"/>
      <c r="D353" s="21"/>
      <c r="E353" s="21"/>
      <c r="F353" s="33"/>
      <c r="G353" s="34"/>
    </row>
    <row r="354" spans="1:7">
      <c r="A354" s="21"/>
      <c r="B354" s="21"/>
      <c r="C354" s="21"/>
      <c r="D354" s="21"/>
      <c r="E354" s="21"/>
      <c r="F354" s="33"/>
      <c r="G354" s="34"/>
    </row>
    <row r="355" spans="1:7">
      <c r="A355" s="21"/>
      <c r="B355" s="21"/>
      <c r="C355" s="21"/>
      <c r="D355" s="21"/>
      <c r="E355" s="21"/>
      <c r="F355" s="33"/>
      <c r="G355" s="34"/>
    </row>
    <row r="356" spans="1:7">
      <c r="A356" s="21"/>
      <c r="B356" s="21"/>
      <c r="C356" s="21"/>
      <c r="D356" s="21"/>
      <c r="E356" s="21"/>
      <c r="F356" s="33"/>
      <c r="G356" s="34"/>
    </row>
    <row r="357" spans="1:7">
      <c r="A357" s="21"/>
      <c r="B357" s="21"/>
      <c r="C357" s="21"/>
      <c r="D357" s="21"/>
      <c r="E357" s="21"/>
      <c r="F357" s="33"/>
      <c r="G357" s="34"/>
    </row>
    <row r="358" spans="1:7">
      <c r="A358" s="21"/>
      <c r="B358" s="21"/>
      <c r="C358" s="21"/>
      <c r="D358" s="21"/>
      <c r="E358" s="21"/>
      <c r="F358" s="33"/>
      <c r="G358" s="34"/>
    </row>
    <row r="359" spans="1:7">
      <c r="A359" s="21"/>
      <c r="B359" s="21"/>
      <c r="C359" s="21"/>
      <c r="D359" s="21"/>
      <c r="E359" s="21"/>
      <c r="F359" s="33"/>
      <c r="G359" s="34"/>
    </row>
    <row r="360" spans="1:7">
      <c r="A360" s="21"/>
      <c r="B360" s="21"/>
      <c r="C360" s="21"/>
      <c r="D360" s="21"/>
      <c r="E360" s="21"/>
      <c r="F360" s="33"/>
      <c r="G360" s="34"/>
    </row>
    <row r="361" spans="1:7">
      <c r="A361" s="21"/>
      <c r="B361" s="21"/>
      <c r="C361" s="21"/>
      <c r="D361" s="21"/>
      <c r="E361" s="21"/>
      <c r="F361" s="33"/>
      <c r="G361" s="34"/>
    </row>
    <row r="362" spans="1:7">
      <c r="A362" s="21"/>
      <c r="B362" s="21"/>
      <c r="C362" s="21"/>
      <c r="D362" s="21"/>
      <c r="E362" s="21"/>
      <c r="F362" s="33"/>
      <c r="G362" s="34"/>
    </row>
    <row r="363" spans="1:7">
      <c r="A363" s="21"/>
      <c r="B363" s="21"/>
      <c r="C363" s="21"/>
      <c r="D363" s="21"/>
      <c r="E363" s="21"/>
      <c r="F363" s="33"/>
      <c r="G363" s="34"/>
    </row>
    <row r="364" spans="1:7">
      <c r="A364" s="21"/>
      <c r="B364" s="21"/>
      <c r="C364" s="21"/>
      <c r="D364" s="21"/>
      <c r="E364" s="21"/>
      <c r="F364" s="33"/>
      <c r="G364" s="34"/>
    </row>
    <row r="365" spans="1:7">
      <c r="A365" s="21"/>
      <c r="B365" s="21"/>
      <c r="C365" s="21"/>
      <c r="D365" s="21"/>
      <c r="E365" s="21"/>
      <c r="F365" s="33"/>
      <c r="G365" s="34"/>
    </row>
    <row r="366" spans="1:7">
      <c r="A366" s="21"/>
      <c r="B366" s="21"/>
      <c r="C366" s="21"/>
      <c r="D366" s="21"/>
      <c r="E366" s="21"/>
      <c r="F366" s="33"/>
      <c r="G366" s="34"/>
    </row>
    <row r="367" spans="1:7">
      <c r="A367" s="21"/>
      <c r="B367" s="21"/>
      <c r="C367" s="21"/>
      <c r="D367" s="21"/>
      <c r="E367" s="21"/>
      <c r="F367" s="33"/>
      <c r="G367" s="34"/>
    </row>
    <row r="368" spans="1:7">
      <c r="A368" s="21"/>
      <c r="B368" s="21"/>
      <c r="C368" s="21"/>
      <c r="D368" s="21"/>
      <c r="E368" s="21"/>
      <c r="F368" s="33"/>
      <c r="G368" s="34"/>
    </row>
    <row r="369" spans="1:7">
      <c r="A369" s="21"/>
      <c r="B369" s="21"/>
      <c r="C369" s="21"/>
      <c r="D369" s="21"/>
      <c r="E369" s="21"/>
      <c r="F369" s="33"/>
      <c r="G369" s="34"/>
    </row>
    <row r="370" spans="1:7">
      <c r="A370" s="21"/>
      <c r="B370" s="21"/>
      <c r="C370" s="21"/>
      <c r="D370" s="21"/>
      <c r="E370" s="21"/>
      <c r="F370" s="33"/>
      <c r="G370" s="34"/>
    </row>
    <row r="371" spans="1:7">
      <c r="A371" s="21"/>
      <c r="B371" s="21"/>
      <c r="C371" s="21"/>
      <c r="D371" s="21"/>
      <c r="E371" s="21"/>
      <c r="F371" s="33"/>
      <c r="G371" s="34"/>
    </row>
    <row r="372" spans="1:7">
      <c r="A372" s="21"/>
      <c r="B372" s="21"/>
      <c r="C372" s="21"/>
      <c r="D372" s="21"/>
      <c r="E372" s="21"/>
      <c r="F372" s="33"/>
      <c r="G372" s="34"/>
    </row>
    <row r="373" spans="1:7">
      <c r="A373" s="21"/>
      <c r="B373" s="21"/>
      <c r="C373" s="21"/>
      <c r="D373" s="21"/>
      <c r="E373" s="21"/>
      <c r="F373" s="33"/>
      <c r="G373" s="34"/>
    </row>
    <row r="374" spans="1:7">
      <c r="A374" s="21"/>
      <c r="B374" s="21"/>
      <c r="C374" s="21"/>
      <c r="D374" s="21"/>
      <c r="E374" s="21"/>
      <c r="F374" s="33"/>
      <c r="G374" s="34"/>
    </row>
    <row r="375" spans="1:7">
      <c r="A375" s="21"/>
      <c r="B375" s="21"/>
      <c r="C375" s="21"/>
      <c r="D375" s="21"/>
      <c r="E375" s="21"/>
      <c r="F375" s="33"/>
      <c r="G375" s="34"/>
    </row>
    <row r="376" spans="1:7">
      <c r="A376" s="21"/>
      <c r="B376" s="21"/>
      <c r="C376" s="21"/>
      <c r="D376" s="21"/>
      <c r="E376" s="21"/>
      <c r="F376" s="33"/>
      <c r="G376" s="34"/>
    </row>
    <row r="377" spans="1:7">
      <c r="A377" s="21"/>
      <c r="B377" s="21"/>
      <c r="C377" s="21"/>
      <c r="D377" s="21"/>
      <c r="E377" s="21"/>
      <c r="F377" s="33"/>
      <c r="G377" s="34"/>
    </row>
    <row r="378" spans="1:7">
      <c r="A378" s="21"/>
      <c r="B378" s="21"/>
      <c r="C378" s="21"/>
      <c r="D378" s="21"/>
      <c r="E378" s="21"/>
      <c r="F378" s="33"/>
      <c r="G378" s="34"/>
    </row>
    <row r="379" spans="1:7">
      <c r="A379" s="21"/>
      <c r="B379" s="21"/>
      <c r="C379" s="21"/>
      <c r="D379" s="21"/>
      <c r="E379" s="21"/>
      <c r="F379" s="33"/>
      <c r="G379" s="34"/>
    </row>
    <row r="380" spans="1:7">
      <c r="A380" s="21"/>
      <c r="B380" s="21"/>
      <c r="C380" s="21"/>
      <c r="D380" s="21"/>
      <c r="E380" s="21"/>
      <c r="F380" s="33"/>
      <c r="G380" s="34"/>
    </row>
    <row r="381" spans="1:7">
      <c r="A381" s="21"/>
      <c r="B381" s="21"/>
      <c r="C381" s="21"/>
      <c r="D381" s="21"/>
      <c r="E381" s="21"/>
      <c r="F381" s="33"/>
      <c r="G381" s="34"/>
    </row>
    <row r="382" spans="1:7">
      <c r="A382" s="21"/>
      <c r="B382" s="21"/>
      <c r="C382" s="21"/>
      <c r="D382" s="21"/>
      <c r="E382" s="21"/>
      <c r="F382" s="33"/>
      <c r="G382" s="34"/>
    </row>
    <row r="383" spans="1:7">
      <c r="A383" s="21"/>
      <c r="B383" s="21"/>
      <c r="C383" s="21"/>
      <c r="D383" s="21"/>
      <c r="E383" s="21"/>
      <c r="F383" s="33"/>
      <c r="G383" s="34"/>
    </row>
    <row r="384" spans="1:7">
      <c r="A384" s="21"/>
      <c r="B384" s="21"/>
      <c r="C384" s="21"/>
      <c r="D384" s="21"/>
      <c r="E384" s="21"/>
      <c r="F384" s="33"/>
      <c r="G384" s="34"/>
    </row>
    <row r="385" spans="1:7">
      <c r="A385" s="21"/>
      <c r="B385" s="21"/>
      <c r="C385" s="21"/>
      <c r="D385" s="21"/>
      <c r="E385" s="21"/>
      <c r="F385" s="33"/>
      <c r="G385" s="34"/>
    </row>
    <row r="386" spans="1:7">
      <c r="A386" s="21"/>
      <c r="B386" s="21"/>
      <c r="C386" s="21"/>
      <c r="D386" s="21"/>
      <c r="E386" s="21"/>
      <c r="F386" s="33"/>
      <c r="G386" s="34"/>
    </row>
    <row r="387" spans="1:7">
      <c r="A387" s="21"/>
      <c r="B387" s="21"/>
      <c r="C387" s="21"/>
      <c r="D387" s="21"/>
      <c r="E387" s="21"/>
      <c r="F387" s="33"/>
      <c r="G387" s="34"/>
    </row>
    <row r="388" spans="1:7">
      <c r="A388" s="21"/>
      <c r="B388" s="21"/>
      <c r="C388" s="21"/>
      <c r="D388" s="21"/>
      <c r="E388" s="21"/>
      <c r="F388" s="33"/>
      <c r="G388" s="34"/>
    </row>
    <row r="389" spans="1:7">
      <c r="A389" s="21"/>
      <c r="B389" s="21"/>
      <c r="C389" s="21"/>
      <c r="D389" s="21"/>
      <c r="E389" s="21"/>
      <c r="F389" s="33"/>
      <c r="G389" s="34"/>
    </row>
    <row r="390" spans="1:7">
      <c r="A390" s="21"/>
      <c r="B390" s="21"/>
      <c r="C390" s="21"/>
      <c r="D390" s="21"/>
      <c r="E390" s="21"/>
      <c r="F390" s="33"/>
      <c r="G390" s="34"/>
    </row>
    <row r="391" spans="1:7">
      <c r="A391" s="21"/>
      <c r="B391" s="21"/>
      <c r="C391" s="21"/>
      <c r="D391" s="21"/>
      <c r="E391" s="21"/>
      <c r="F391" s="33"/>
      <c r="G391" s="34"/>
    </row>
    <row r="392" spans="1:7">
      <c r="A392" s="21"/>
      <c r="B392" s="21"/>
      <c r="C392" s="21"/>
      <c r="D392" s="21"/>
      <c r="E392" s="21"/>
      <c r="F392" s="33"/>
      <c r="G392" s="34"/>
    </row>
    <row r="393" spans="1:7">
      <c r="A393" s="21"/>
      <c r="B393" s="21"/>
      <c r="C393" s="21"/>
      <c r="D393" s="21"/>
      <c r="E393" s="21"/>
      <c r="F393" s="33"/>
      <c r="G393" s="34"/>
    </row>
    <row r="394" spans="1:7">
      <c r="A394" s="21"/>
      <c r="B394" s="21"/>
      <c r="C394" s="21"/>
      <c r="D394" s="21"/>
      <c r="E394" s="21"/>
      <c r="F394" s="33"/>
      <c r="G394" s="34"/>
    </row>
    <row r="395" spans="1:7">
      <c r="A395" s="21"/>
      <c r="B395" s="21"/>
      <c r="C395" s="21"/>
      <c r="D395" s="21"/>
      <c r="E395" s="21"/>
      <c r="F395" s="33"/>
      <c r="G395" s="34"/>
    </row>
    <row r="396" spans="1:7">
      <c r="A396" s="21"/>
      <c r="B396" s="21"/>
      <c r="C396" s="21"/>
      <c r="D396" s="21"/>
      <c r="E396" s="21"/>
      <c r="F396" s="33"/>
      <c r="G396" s="34"/>
    </row>
    <row r="397" spans="1:7">
      <c r="A397" s="21"/>
      <c r="B397" s="21"/>
      <c r="C397" s="21"/>
      <c r="D397" s="21"/>
      <c r="E397" s="21"/>
      <c r="F397" s="33"/>
      <c r="G397" s="34"/>
    </row>
    <row r="398" spans="1:7">
      <c r="A398" s="21"/>
      <c r="B398" s="21"/>
      <c r="C398" s="21"/>
      <c r="D398" s="21"/>
      <c r="E398" s="21"/>
      <c r="F398" s="33"/>
      <c r="G398" s="34"/>
    </row>
    <row r="399" spans="1:7">
      <c r="A399" s="21"/>
      <c r="B399" s="21"/>
      <c r="C399" s="21"/>
      <c r="D399" s="21"/>
      <c r="E399" s="21"/>
      <c r="F399" s="33"/>
      <c r="G399" s="34"/>
    </row>
    <row r="400" spans="1:7">
      <c r="A400" s="21"/>
      <c r="B400" s="21"/>
      <c r="C400" s="21"/>
      <c r="D400" s="21"/>
      <c r="E400" s="21"/>
      <c r="F400" s="33"/>
      <c r="G400" s="34"/>
    </row>
    <row r="401" spans="1:7">
      <c r="A401" s="21"/>
      <c r="B401" s="21"/>
      <c r="C401" s="21"/>
      <c r="D401" s="21"/>
      <c r="E401" s="21"/>
      <c r="F401" s="33"/>
      <c r="G401" s="34"/>
    </row>
    <row r="402" spans="1:7">
      <c r="A402" s="21"/>
      <c r="B402" s="21"/>
      <c r="C402" s="21"/>
      <c r="D402" s="21"/>
      <c r="E402" s="21"/>
      <c r="F402" s="33"/>
      <c r="G402" s="34"/>
    </row>
    <row r="403" spans="1:7">
      <c r="A403" s="21"/>
      <c r="B403" s="21"/>
      <c r="C403" s="21"/>
      <c r="D403" s="21"/>
      <c r="E403" s="21"/>
      <c r="F403" s="33"/>
      <c r="G403" s="34"/>
    </row>
    <row r="404" spans="1:7">
      <c r="A404" s="21"/>
      <c r="B404" s="21"/>
      <c r="C404" s="21"/>
      <c r="D404" s="21"/>
      <c r="E404" s="21"/>
      <c r="F404" s="33"/>
      <c r="G404" s="34"/>
    </row>
    <row r="405" spans="1:7">
      <c r="A405" s="21"/>
      <c r="B405" s="21"/>
      <c r="C405" s="21"/>
      <c r="D405" s="21"/>
      <c r="E405" s="21"/>
      <c r="F405" s="33"/>
      <c r="G405" s="34"/>
    </row>
    <row r="406" spans="1:7">
      <c r="A406" s="21"/>
      <c r="B406" s="21"/>
      <c r="C406" s="21"/>
      <c r="D406" s="21"/>
      <c r="E406" s="21"/>
      <c r="F406" s="33"/>
      <c r="G406" s="34"/>
    </row>
    <row r="407" spans="1:7">
      <c r="A407" s="21"/>
      <c r="B407" s="21"/>
      <c r="C407" s="21"/>
      <c r="D407" s="21"/>
      <c r="E407" s="21"/>
      <c r="F407" s="33"/>
      <c r="G407" s="34"/>
    </row>
    <row r="408" spans="1:7">
      <c r="A408" s="21"/>
      <c r="B408" s="21"/>
      <c r="C408" s="21"/>
      <c r="D408" s="21"/>
      <c r="E408" s="21"/>
      <c r="F408" s="33"/>
      <c r="G408" s="34"/>
    </row>
    <row r="409" spans="1:7">
      <c r="A409" s="21"/>
      <c r="B409" s="21"/>
      <c r="C409" s="21"/>
      <c r="D409" s="21"/>
      <c r="E409" s="21"/>
      <c r="F409" s="33"/>
      <c r="G409" s="34"/>
    </row>
    <row r="410" spans="1:7">
      <c r="A410" s="21"/>
      <c r="B410" s="21"/>
      <c r="C410" s="21"/>
      <c r="D410" s="21"/>
      <c r="E410" s="21"/>
      <c r="F410" s="33"/>
      <c r="G410" s="34"/>
    </row>
    <row r="411" spans="1:7">
      <c r="A411" s="21"/>
      <c r="B411" s="21"/>
      <c r="C411" s="21"/>
      <c r="D411" s="21"/>
      <c r="E411" s="21"/>
      <c r="F411" s="33"/>
      <c r="G411" s="34"/>
    </row>
    <row r="412" spans="1:7">
      <c r="A412" s="21"/>
      <c r="B412" s="21"/>
      <c r="C412" s="21"/>
      <c r="D412" s="21"/>
      <c r="E412" s="21"/>
      <c r="F412" s="33"/>
      <c r="G412" s="34"/>
    </row>
    <row r="413" spans="1:7">
      <c r="A413" s="21"/>
      <c r="B413" s="21"/>
      <c r="C413" s="21"/>
      <c r="D413" s="21"/>
      <c r="E413" s="21"/>
      <c r="F413" s="33"/>
      <c r="G413" s="34"/>
    </row>
    <row r="414" spans="1:7">
      <c r="A414" s="21"/>
      <c r="B414" s="21"/>
      <c r="C414" s="21"/>
      <c r="D414" s="21"/>
      <c r="E414" s="21"/>
      <c r="F414" s="33"/>
      <c r="G414" s="34"/>
    </row>
    <row r="415" spans="1:7">
      <c r="A415" s="21"/>
      <c r="B415" s="21"/>
      <c r="C415" s="21"/>
      <c r="D415" s="21"/>
      <c r="E415" s="21"/>
      <c r="F415" s="33"/>
      <c r="G415" s="34"/>
    </row>
    <row r="416" spans="1:7">
      <c r="A416" s="21"/>
      <c r="B416" s="21"/>
      <c r="C416" s="21"/>
      <c r="D416" s="21"/>
      <c r="E416" s="21"/>
      <c r="F416" s="33"/>
      <c r="G416" s="34"/>
    </row>
    <row r="417" spans="1:7">
      <c r="A417" s="21"/>
      <c r="B417" s="21"/>
      <c r="C417" s="21"/>
      <c r="D417" s="21"/>
      <c r="E417" s="21"/>
      <c r="F417" s="33"/>
      <c r="G417" s="34"/>
    </row>
    <row r="418" spans="1:7">
      <c r="A418" s="21"/>
      <c r="B418" s="21"/>
      <c r="C418" s="21"/>
      <c r="D418" s="21"/>
      <c r="E418" s="21"/>
      <c r="F418" s="33"/>
      <c r="G418" s="34"/>
    </row>
    <row r="419" spans="1:7">
      <c r="A419" s="21"/>
      <c r="B419" s="21"/>
      <c r="C419" s="21"/>
      <c r="D419" s="21"/>
      <c r="E419" s="21"/>
      <c r="F419" s="33"/>
      <c r="G419" s="34"/>
    </row>
    <row r="420" spans="1:7">
      <c r="A420" s="21"/>
      <c r="B420" s="21"/>
      <c r="C420" s="21"/>
      <c r="D420" s="21"/>
      <c r="E420" s="21"/>
      <c r="F420" s="33"/>
      <c r="G420" s="34"/>
    </row>
    <row r="421" spans="1:7">
      <c r="A421" s="21"/>
      <c r="B421" s="21"/>
      <c r="C421" s="21"/>
      <c r="D421" s="21"/>
      <c r="E421" s="21"/>
      <c r="F421" s="33"/>
      <c r="G421" s="34"/>
    </row>
    <row r="422" spans="1:7">
      <c r="A422" s="21"/>
      <c r="B422" s="21"/>
      <c r="C422" s="21"/>
      <c r="D422" s="21"/>
      <c r="E422" s="21"/>
      <c r="F422" s="33"/>
      <c r="G422" s="34"/>
    </row>
    <row r="423" spans="1:7">
      <c r="A423" s="21"/>
      <c r="B423" s="21"/>
      <c r="C423" s="21"/>
      <c r="D423" s="21"/>
      <c r="E423" s="21"/>
      <c r="F423" s="33"/>
      <c r="G423" s="34"/>
    </row>
    <row r="424" spans="1:7">
      <c r="A424" s="21"/>
      <c r="B424" s="21"/>
      <c r="C424" s="21"/>
      <c r="D424" s="21"/>
      <c r="E424" s="21"/>
      <c r="F424" s="33"/>
      <c r="G424" s="34"/>
    </row>
    <row r="425" spans="1:7">
      <c r="A425" s="21"/>
      <c r="B425" s="21"/>
      <c r="C425" s="21"/>
      <c r="D425" s="21"/>
      <c r="E425" s="21"/>
      <c r="F425" s="33"/>
      <c r="G425" s="34"/>
    </row>
    <row r="426" spans="1:7">
      <c r="A426" s="21"/>
      <c r="B426" s="21"/>
      <c r="C426" s="21"/>
      <c r="D426" s="21"/>
      <c r="E426" s="21"/>
      <c r="F426" s="33"/>
      <c r="G426" s="34"/>
    </row>
    <row r="427" spans="1:7">
      <c r="A427" s="21"/>
      <c r="B427" s="21"/>
      <c r="C427" s="21"/>
      <c r="D427" s="21"/>
      <c r="E427" s="21"/>
      <c r="F427" s="33"/>
      <c r="G427" s="34"/>
    </row>
    <row r="428" spans="1:7">
      <c r="A428" s="21"/>
      <c r="B428" s="21"/>
      <c r="C428" s="21"/>
      <c r="D428" s="21"/>
      <c r="E428" s="21"/>
      <c r="F428" s="33"/>
      <c r="G428" s="34"/>
    </row>
    <row r="429" spans="1:7">
      <c r="A429" s="21"/>
      <c r="B429" s="21"/>
      <c r="C429" s="21"/>
      <c r="D429" s="21"/>
      <c r="E429" s="21"/>
      <c r="F429" s="33"/>
      <c r="G429" s="34"/>
    </row>
    <row r="430" spans="1:7">
      <c r="A430" s="21"/>
      <c r="B430" s="21"/>
      <c r="C430" s="21"/>
      <c r="D430" s="21"/>
      <c r="E430" s="21"/>
      <c r="F430" s="33"/>
      <c r="G430" s="34"/>
    </row>
    <row r="431" spans="1:7">
      <c r="A431" s="21"/>
      <c r="B431" s="21"/>
      <c r="C431" s="21"/>
      <c r="D431" s="21"/>
      <c r="E431" s="21"/>
      <c r="F431" s="33"/>
      <c r="G431" s="34"/>
    </row>
    <row r="432" spans="1:7">
      <c r="A432" s="21"/>
      <c r="B432" s="21"/>
      <c r="C432" s="21"/>
      <c r="D432" s="21"/>
      <c r="E432" s="21"/>
      <c r="F432" s="33"/>
      <c r="G432" s="34"/>
    </row>
    <row r="433" spans="1:7">
      <c r="A433" s="21"/>
      <c r="B433" s="21"/>
      <c r="C433" s="21"/>
      <c r="D433" s="21"/>
      <c r="E433" s="21"/>
      <c r="F433" s="33"/>
      <c r="G433" s="34"/>
    </row>
    <row r="434" spans="1:7">
      <c r="A434" s="21"/>
      <c r="B434" s="21"/>
      <c r="C434" s="21"/>
      <c r="D434" s="21"/>
      <c r="E434" s="21"/>
      <c r="F434" s="33"/>
      <c r="G434" s="34"/>
    </row>
    <row r="435" spans="1:7">
      <c r="A435" s="21"/>
      <c r="B435" s="21"/>
      <c r="C435" s="21"/>
      <c r="D435" s="21"/>
      <c r="E435" s="21"/>
      <c r="F435" s="33"/>
      <c r="G435" s="34"/>
    </row>
    <row r="436" spans="1:7">
      <c r="A436" s="21"/>
      <c r="B436" s="21"/>
      <c r="C436" s="21"/>
      <c r="D436" s="21"/>
      <c r="E436" s="21"/>
      <c r="F436" s="33"/>
      <c r="G436" s="34"/>
    </row>
    <row r="437" spans="1:7">
      <c r="A437" s="21"/>
      <c r="B437" s="21"/>
      <c r="C437" s="21"/>
      <c r="D437" s="21"/>
      <c r="E437" s="21"/>
      <c r="F437" s="33"/>
      <c r="G437" s="34"/>
    </row>
    <row r="438" spans="1:7">
      <c r="A438" s="21"/>
      <c r="B438" s="21"/>
      <c r="C438" s="21"/>
      <c r="D438" s="21"/>
      <c r="E438" s="21"/>
      <c r="F438" s="33"/>
      <c r="G438" s="34"/>
    </row>
    <row r="439" spans="1:7">
      <c r="A439" s="21"/>
      <c r="B439" s="21"/>
      <c r="C439" s="21"/>
      <c r="D439" s="21"/>
      <c r="E439" s="21"/>
      <c r="F439" s="33"/>
      <c r="G439" s="34"/>
    </row>
    <row r="440" spans="1:7">
      <c r="A440" s="21"/>
      <c r="B440" s="21"/>
      <c r="C440" s="21"/>
      <c r="D440" s="21"/>
      <c r="E440" s="21"/>
      <c r="F440" s="33"/>
      <c r="G440" s="34"/>
    </row>
    <row r="441" spans="1:7">
      <c r="A441" s="21"/>
      <c r="B441" s="21"/>
      <c r="C441" s="21"/>
      <c r="D441" s="21"/>
      <c r="E441" s="21"/>
      <c r="F441" s="33"/>
      <c r="G441" s="34"/>
    </row>
    <row r="442" spans="1:7">
      <c r="A442" s="21"/>
      <c r="B442" s="21"/>
      <c r="C442" s="21"/>
      <c r="D442" s="21"/>
      <c r="E442" s="21"/>
      <c r="F442" s="33"/>
      <c r="G442" s="34"/>
    </row>
    <row r="443" spans="1:7">
      <c r="A443" s="21"/>
      <c r="B443" s="21"/>
      <c r="C443" s="21"/>
      <c r="D443" s="21"/>
      <c r="E443" s="21"/>
      <c r="F443" s="33"/>
      <c r="G443" s="34"/>
    </row>
    <row r="444" spans="1:7">
      <c r="A444" s="21"/>
      <c r="B444" s="21"/>
      <c r="C444" s="21"/>
      <c r="D444" s="21"/>
      <c r="E444" s="21"/>
      <c r="F444" s="33"/>
      <c r="G444" s="34"/>
    </row>
    <row r="445" spans="1:7">
      <c r="A445" s="21"/>
      <c r="B445" s="21"/>
      <c r="C445" s="21"/>
      <c r="D445" s="21"/>
      <c r="E445" s="21"/>
      <c r="F445" s="33"/>
      <c r="G445" s="34"/>
    </row>
    <row r="446" spans="1:7">
      <c r="A446" s="21"/>
      <c r="B446" s="21"/>
      <c r="C446" s="21"/>
      <c r="D446" s="21"/>
      <c r="E446" s="21"/>
      <c r="F446" s="33"/>
      <c r="G446" s="34"/>
    </row>
    <row r="447" spans="1:7">
      <c r="A447" s="21"/>
      <c r="B447" s="21"/>
      <c r="C447" s="21"/>
      <c r="D447" s="21"/>
      <c r="E447" s="21"/>
      <c r="F447" s="33"/>
      <c r="G447" s="34"/>
    </row>
    <row r="448" spans="1:7">
      <c r="A448" s="21"/>
      <c r="B448" s="21"/>
      <c r="C448" s="21"/>
      <c r="D448" s="21"/>
      <c r="E448" s="21"/>
      <c r="F448" s="33"/>
      <c r="G448" s="34"/>
    </row>
    <row r="449" spans="1:7">
      <c r="A449" s="21"/>
      <c r="B449" s="21"/>
      <c r="C449" s="21"/>
      <c r="D449" s="21"/>
      <c r="E449" s="21"/>
      <c r="F449" s="33"/>
      <c r="G449" s="34"/>
    </row>
    <row r="450" spans="1:7">
      <c r="A450" s="21"/>
      <c r="B450" s="21"/>
      <c r="C450" s="21"/>
      <c r="D450" s="21"/>
      <c r="E450" s="21"/>
      <c r="F450" s="33"/>
      <c r="G450" s="34"/>
    </row>
    <row r="451" spans="1:7">
      <c r="A451" s="21"/>
      <c r="B451" s="21"/>
      <c r="C451" s="21"/>
      <c r="D451" s="21"/>
      <c r="E451" s="21"/>
      <c r="F451" s="33"/>
      <c r="G451" s="34"/>
    </row>
    <row r="452" spans="1:7">
      <c r="A452" s="21"/>
      <c r="B452" s="21"/>
      <c r="C452" s="21"/>
      <c r="D452" s="21"/>
      <c r="E452" s="21"/>
      <c r="F452" s="33"/>
      <c r="G452" s="34"/>
    </row>
    <row r="453" spans="1:7">
      <c r="A453" s="21"/>
      <c r="B453" s="21"/>
      <c r="C453" s="21"/>
      <c r="D453" s="21"/>
      <c r="E453" s="21"/>
      <c r="F453" s="33"/>
      <c r="G453" s="34"/>
    </row>
    <row r="454" spans="1:7">
      <c r="A454" s="21"/>
      <c r="B454" s="21"/>
      <c r="C454" s="21"/>
      <c r="D454" s="21"/>
      <c r="E454" s="21"/>
      <c r="F454" s="33"/>
      <c r="G454" s="34"/>
    </row>
    <row r="455" spans="1:7">
      <c r="A455" s="21"/>
      <c r="B455" s="21"/>
      <c r="C455" s="21"/>
      <c r="D455" s="21"/>
      <c r="E455" s="21"/>
      <c r="F455" s="33"/>
      <c r="G455" s="34"/>
    </row>
    <row r="456" spans="1:7">
      <c r="A456" s="21"/>
      <c r="B456" s="21"/>
      <c r="C456" s="21"/>
      <c r="D456" s="21"/>
      <c r="E456" s="21"/>
      <c r="F456" s="33"/>
      <c r="G456" s="34"/>
    </row>
    <row r="457" spans="1:7">
      <c r="A457" s="21"/>
      <c r="B457" s="21"/>
      <c r="C457" s="21"/>
      <c r="D457" s="21"/>
      <c r="E457" s="21"/>
      <c r="F457" s="33"/>
      <c r="G457" s="34"/>
    </row>
    <row r="458" spans="1:7">
      <c r="A458" s="21"/>
      <c r="B458" s="21"/>
      <c r="C458" s="21"/>
      <c r="D458" s="21"/>
      <c r="E458" s="21"/>
      <c r="F458" s="33"/>
      <c r="G458" s="34"/>
    </row>
    <row r="459" spans="1:7">
      <c r="A459" s="21"/>
      <c r="B459" s="21"/>
      <c r="C459" s="21"/>
      <c r="D459" s="21"/>
      <c r="E459" s="21"/>
      <c r="F459" s="33"/>
      <c r="G459" s="34"/>
    </row>
    <row r="460" spans="1:7">
      <c r="A460" s="21"/>
      <c r="B460" s="21"/>
      <c r="C460" s="21"/>
      <c r="D460" s="21"/>
      <c r="E460" s="21"/>
      <c r="F460" s="33"/>
      <c r="G460" s="34"/>
    </row>
    <row r="461" spans="1:7">
      <c r="A461" s="21"/>
      <c r="B461" s="21"/>
      <c r="C461" s="21"/>
      <c r="D461" s="21"/>
      <c r="E461" s="21"/>
      <c r="F461" s="33"/>
      <c r="G461" s="34"/>
    </row>
    <row r="462" spans="1:7">
      <c r="A462" s="21"/>
      <c r="B462" s="21"/>
      <c r="C462" s="21"/>
      <c r="D462" s="21"/>
      <c r="E462" s="21"/>
      <c r="F462" s="33"/>
      <c r="G462" s="34"/>
    </row>
    <row r="463" spans="1:7">
      <c r="A463" s="21"/>
      <c r="B463" s="21"/>
      <c r="C463" s="21"/>
      <c r="D463" s="21"/>
      <c r="E463" s="21"/>
      <c r="F463" s="33"/>
      <c r="G463" s="34"/>
    </row>
    <row r="464" spans="1:7">
      <c r="A464" s="21"/>
      <c r="B464" s="21"/>
      <c r="C464" s="21"/>
      <c r="D464" s="21"/>
      <c r="E464" s="21"/>
      <c r="F464" s="33"/>
      <c r="G464" s="34"/>
    </row>
    <row r="465" spans="1:7">
      <c r="A465" s="21"/>
      <c r="B465" s="21"/>
      <c r="C465" s="21"/>
      <c r="D465" s="21"/>
      <c r="E465" s="21"/>
      <c r="F465" s="33"/>
      <c r="G465" s="34"/>
    </row>
    <row r="466" spans="1:7">
      <c r="A466" s="21"/>
      <c r="B466" s="21"/>
      <c r="C466" s="21"/>
      <c r="D466" s="21"/>
      <c r="E466" s="21"/>
      <c r="F466" s="33"/>
      <c r="G466" s="34"/>
    </row>
    <row r="467" spans="1:7">
      <c r="A467" s="21"/>
      <c r="B467" s="21"/>
      <c r="C467" s="21"/>
      <c r="D467" s="21"/>
      <c r="E467" s="21"/>
      <c r="F467" s="33"/>
      <c r="G467" s="34"/>
    </row>
    <row r="468" spans="1:7">
      <c r="A468" s="21"/>
      <c r="B468" s="21"/>
      <c r="C468" s="21"/>
      <c r="D468" s="21"/>
      <c r="E468" s="21"/>
      <c r="F468" s="33"/>
      <c r="G468" s="34"/>
    </row>
    <row r="469" spans="1:7">
      <c r="A469" s="21"/>
      <c r="B469" s="21"/>
      <c r="C469" s="21"/>
      <c r="D469" s="21"/>
      <c r="E469" s="21"/>
      <c r="F469" s="33"/>
      <c r="G469" s="34"/>
    </row>
    <row r="470" spans="1:7">
      <c r="A470" s="21"/>
      <c r="B470" s="21"/>
      <c r="C470" s="21"/>
      <c r="D470" s="21"/>
      <c r="E470" s="21"/>
      <c r="F470" s="33"/>
      <c r="G470" s="34"/>
    </row>
    <row r="471" spans="1:7">
      <c r="A471" s="21"/>
      <c r="B471" s="21"/>
      <c r="C471" s="21"/>
      <c r="D471" s="21"/>
      <c r="E471" s="21"/>
      <c r="F471" s="33"/>
      <c r="G471" s="34"/>
    </row>
    <row r="472" spans="1:7">
      <c r="A472" s="21"/>
      <c r="B472" s="21"/>
      <c r="C472" s="21"/>
      <c r="D472" s="21"/>
      <c r="E472" s="21"/>
      <c r="F472" s="33"/>
      <c r="G472" s="34"/>
    </row>
    <row r="473" spans="1:7">
      <c r="A473" s="21"/>
      <c r="B473" s="21"/>
      <c r="C473" s="21"/>
      <c r="D473" s="21"/>
      <c r="E473" s="21"/>
      <c r="F473" s="33"/>
      <c r="G473" s="34"/>
    </row>
    <row r="474" spans="1:7">
      <c r="A474" s="21"/>
      <c r="B474" s="21"/>
      <c r="C474" s="21"/>
      <c r="D474" s="21"/>
      <c r="E474" s="21"/>
      <c r="F474" s="33"/>
      <c r="G474" s="34"/>
    </row>
    <row r="475" spans="1:7">
      <c r="A475" s="21"/>
      <c r="B475" s="21"/>
      <c r="C475" s="21"/>
      <c r="D475" s="21"/>
      <c r="E475" s="21"/>
      <c r="F475" s="33"/>
      <c r="G475" s="34"/>
    </row>
    <row r="476" spans="1:7">
      <c r="A476" s="21"/>
      <c r="B476" s="21"/>
      <c r="C476" s="21"/>
      <c r="D476" s="21"/>
      <c r="E476" s="21"/>
      <c r="F476" s="33"/>
      <c r="G476" s="34"/>
    </row>
    <row r="477" spans="1:7">
      <c r="A477" s="21"/>
      <c r="B477" s="21"/>
      <c r="C477" s="21"/>
      <c r="D477" s="21"/>
      <c r="E477" s="21"/>
      <c r="F477" s="33"/>
      <c r="G477" s="34"/>
    </row>
    <row r="478" spans="1:7">
      <c r="A478" s="21"/>
      <c r="B478" s="21"/>
      <c r="C478" s="21"/>
      <c r="D478" s="21"/>
      <c r="E478" s="21"/>
      <c r="F478" s="33"/>
      <c r="G478" s="34"/>
    </row>
    <row r="479" spans="1:7">
      <c r="A479" s="21"/>
      <c r="B479" s="21"/>
      <c r="C479" s="21"/>
      <c r="D479" s="21"/>
      <c r="E479" s="21"/>
      <c r="F479" s="33"/>
      <c r="G479" s="34"/>
    </row>
    <row r="480" spans="1:7">
      <c r="A480" s="21"/>
      <c r="B480" s="21"/>
      <c r="C480" s="21"/>
      <c r="D480" s="21"/>
      <c r="E480" s="21"/>
      <c r="F480" s="33"/>
      <c r="G480" s="34"/>
    </row>
    <row r="481" spans="1:7">
      <c r="A481" s="21"/>
      <c r="B481" s="21"/>
      <c r="C481" s="21"/>
      <c r="D481" s="21"/>
      <c r="E481" s="21"/>
      <c r="F481" s="33"/>
      <c r="G481" s="34"/>
    </row>
    <row r="482" spans="1:7">
      <c r="A482" s="21"/>
      <c r="B482" s="21"/>
      <c r="C482" s="21"/>
      <c r="D482" s="21"/>
      <c r="E482" s="21"/>
      <c r="F482" s="33"/>
      <c r="G482" s="34"/>
    </row>
    <row r="483" spans="1:7">
      <c r="A483" s="21"/>
      <c r="B483" s="21"/>
      <c r="C483" s="21"/>
      <c r="D483" s="21"/>
      <c r="E483" s="21"/>
      <c r="F483" s="33"/>
      <c r="G483" s="34"/>
    </row>
    <row r="484" spans="1:7">
      <c r="A484" s="21"/>
      <c r="B484" s="21"/>
      <c r="C484" s="21"/>
      <c r="D484" s="21"/>
      <c r="E484" s="21"/>
      <c r="F484" s="33"/>
      <c r="G484" s="34"/>
    </row>
    <row r="485" spans="1:7">
      <c r="A485" s="21"/>
      <c r="B485" s="21"/>
      <c r="C485" s="21"/>
      <c r="D485" s="21"/>
      <c r="E485" s="21"/>
      <c r="F485" s="33"/>
      <c r="G485" s="34"/>
    </row>
    <row r="486" spans="1:7">
      <c r="A486" s="21"/>
      <c r="B486" s="21"/>
      <c r="C486" s="21"/>
      <c r="D486" s="21"/>
      <c r="E486" s="21"/>
      <c r="F486" s="33"/>
      <c r="G486" s="34"/>
    </row>
    <row r="487" spans="1:7">
      <c r="A487" s="21"/>
      <c r="B487" s="21"/>
      <c r="C487" s="21"/>
      <c r="D487" s="21"/>
      <c r="E487" s="21"/>
      <c r="F487" s="33"/>
      <c r="G487" s="34"/>
    </row>
    <row r="488" spans="1:7">
      <c r="A488" s="21"/>
      <c r="B488" s="21"/>
      <c r="C488" s="21"/>
      <c r="D488" s="21"/>
      <c r="E488" s="21"/>
      <c r="F488" s="33"/>
      <c r="G488" s="34"/>
    </row>
    <row r="489" spans="1:7">
      <c r="A489" s="21"/>
      <c r="B489" s="21"/>
      <c r="C489" s="21"/>
      <c r="D489" s="21"/>
      <c r="E489" s="21"/>
      <c r="F489" s="33"/>
      <c r="G489" s="34"/>
    </row>
    <row r="490" spans="1:7">
      <c r="A490" s="21"/>
      <c r="B490" s="21"/>
      <c r="C490" s="21"/>
      <c r="D490" s="21"/>
      <c r="E490" s="21"/>
      <c r="F490" s="33"/>
      <c r="G490" s="34"/>
    </row>
    <row r="491" spans="1:7">
      <c r="A491" s="21"/>
      <c r="B491" s="21"/>
      <c r="C491" s="21"/>
      <c r="D491" s="21"/>
      <c r="E491" s="21"/>
      <c r="F491" s="33"/>
      <c r="G491" s="34"/>
    </row>
    <row r="492" spans="1:7">
      <c r="A492" s="21"/>
      <c r="B492" s="21"/>
      <c r="C492" s="21"/>
      <c r="D492" s="21"/>
      <c r="E492" s="21"/>
      <c r="F492" s="33"/>
      <c r="G492" s="34"/>
    </row>
    <row r="493" spans="1:7">
      <c r="A493" s="21"/>
      <c r="B493" s="21"/>
      <c r="C493" s="21"/>
      <c r="D493" s="21"/>
      <c r="E493" s="21"/>
      <c r="F493" s="33"/>
      <c r="G493" s="34"/>
    </row>
    <row r="494" spans="1:7">
      <c r="A494" s="21"/>
      <c r="B494" s="21"/>
      <c r="C494" s="21"/>
      <c r="D494" s="21"/>
      <c r="E494" s="21"/>
      <c r="F494" s="33"/>
      <c r="G494" s="34"/>
    </row>
    <row r="495" spans="1:7">
      <c r="A495" s="21"/>
      <c r="B495" s="21"/>
      <c r="C495" s="21"/>
      <c r="D495" s="21"/>
      <c r="E495" s="21"/>
      <c r="F495" s="33"/>
      <c r="G495" s="34"/>
    </row>
    <row r="496" spans="1:7">
      <c r="A496" s="21"/>
      <c r="B496" s="21"/>
      <c r="C496" s="21"/>
      <c r="D496" s="21"/>
      <c r="E496" s="21"/>
      <c r="F496" s="33"/>
      <c r="G496" s="34"/>
    </row>
    <row r="497" spans="1:7">
      <c r="A497" s="21"/>
      <c r="B497" s="21"/>
      <c r="C497" s="21"/>
      <c r="D497" s="21"/>
      <c r="E497" s="21"/>
      <c r="F497" s="33"/>
      <c r="G497" s="34"/>
    </row>
    <row r="498" spans="1:7">
      <c r="A498" s="21"/>
      <c r="B498" s="21"/>
      <c r="C498" s="21"/>
      <c r="D498" s="21"/>
      <c r="E498" s="21"/>
      <c r="F498" s="33"/>
      <c r="G498" s="34"/>
    </row>
    <row r="499" spans="1:7">
      <c r="A499" s="21"/>
      <c r="B499" s="21"/>
      <c r="C499" s="21"/>
      <c r="D499" s="21"/>
      <c r="E499" s="21"/>
      <c r="F499" s="33"/>
      <c r="G499" s="34"/>
    </row>
    <row r="500" spans="1:7">
      <c r="A500" s="21"/>
      <c r="B500" s="21"/>
      <c r="C500" s="21"/>
      <c r="D500" s="21"/>
      <c r="E500" s="21"/>
      <c r="F500" s="33"/>
      <c r="G500" s="34"/>
    </row>
    <row r="501" spans="1:7">
      <c r="A501" s="21"/>
      <c r="B501" s="21"/>
      <c r="C501" s="21"/>
      <c r="D501" s="21"/>
      <c r="E501" s="21"/>
      <c r="F501" s="33"/>
      <c r="G501" s="34"/>
    </row>
    <row r="502" spans="1:7">
      <c r="A502" s="21"/>
      <c r="B502" s="21"/>
      <c r="C502" s="21"/>
      <c r="D502" s="21"/>
      <c r="E502" s="21"/>
      <c r="F502" s="33"/>
      <c r="G502" s="34"/>
    </row>
    <row r="503" spans="1:7">
      <c r="A503" s="21"/>
      <c r="B503" s="21"/>
      <c r="C503" s="21"/>
      <c r="D503" s="21"/>
      <c r="E503" s="21"/>
      <c r="F503" s="33"/>
      <c r="G503" s="34"/>
    </row>
    <row r="504" spans="1:7">
      <c r="A504" s="21"/>
      <c r="B504" s="21"/>
      <c r="C504" s="21"/>
      <c r="D504" s="21"/>
      <c r="E504" s="21"/>
      <c r="F504" s="33"/>
      <c r="G504" s="34"/>
    </row>
    <row r="505" spans="1:7">
      <c r="A505" s="21"/>
      <c r="B505" s="21"/>
      <c r="C505" s="21"/>
      <c r="D505" s="21"/>
      <c r="E505" s="21"/>
      <c r="F505" s="33"/>
      <c r="G505" s="34"/>
    </row>
    <row r="506" spans="1:7">
      <c r="A506" s="21"/>
      <c r="B506" s="21"/>
      <c r="C506" s="21"/>
      <c r="D506" s="21"/>
      <c r="E506" s="21"/>
      <c r="F506" s="33"/>
      <c r="G506" s="34"/>
    </row>
    <row r="507" spans="1:7">
      <c r="A507" s="21"/>
      <c r="B507" s="21"/>
      <c r="C507" s="21"/>
      <c r="D507" s="21"/>
      <c r="E507" s="21"/>
      <c r="F507" s="33"/>
      <c r="G507" s="34"/>
    </row>
    <row r="508" spans="1:7">
      <c r="A508" s="21"/>
      <c r="B508" s="21"/>
      <c r="C508" s="21"/>
      <c r="D508" s="21"/>
      <c r="E508" s="21"/>
      <c r="F508" s="33"/>
      <c r="G508" s="34"/>
    </row>
    <row r="509" spans="1:7">
      <c r="A509" s="21"/>
      <c r="B509" s="21"/>
      <c r="C509" s="21"/>
      <c r="D509" s="21"/>
      <c r="E509" s="21"/>
      <c r="F509" s="33"/>
      <c r="G509" s="34"/>
    </row>
    <row r="510" spans="1:7">
      <c r="A510" s="21"/>
      <c r="B510" s="21"/>
      <c r="C510" s="21"/>
      <c r="D510" s="21"/>
      <c r="E510" s="21"/>
      <c r="F510" s="33"/>
      <c r="G510" s="34"/>
    </row>
    <row r="511" spans="1:7">
      <c r="A511" s="21"/>
      <c r="B511" s="21"/>
      <c r="C511" s="21"/>
      <c r="D511" s="21"/>
      <c r="E511" s="21"/>
      <c r="F511" s="33"/>
      <c r="G511" s="34"/>
    </row>
    <row r="512" spans="1:7">
      <c r="A512" s="21"/>
      <c r="B512" s="21"/>
      <c r="C512" s="21"/>
      <c r="D512" s="21"/>
      <c r="E512" s="21"/>
      <c r="F512" s="33"/>
      <c r="G512" s="34"/>
    </row>
    <row r="513" spans="1:7">
      <c r="A513" s="21"/>
      <c r="B513" s="21"/>
      <c r="C513" s="21"/>
      <c r="D513" s="21"/>
      <c r="E513" s="21"/>
      <c r="F513" s="33"/>
      <c r="G513" s="34"/>
    </row>
    <row r="514" spans="1:7">
      <c r="A514" s="21"/>
      <c r="B514" s="21"/>
      <c r="C514" s="21"/>
      <c r="D514" s="21"/>
      <c r="E514" s="21"/>
      <c r="F514" s="33"/>
      <c r="G514" s="34"/>
    </row>
    <row r="515" spans="1:7">
      <c r="A515" s="21"/>
      <c r="B515" s="21"/>
      <c r="C515" s="21"/>
      <c r="D515" s="21"/>
      <c r="E515" s="21"/>
      <c r="F515" s="33"/>
      <c r="G515" s="34"/>
    </row>
    <row r="516" spans="1:7">
      <c r="A516" s="21"/>
      <c r="B516" s="21"/>
      <c r="C516" s="21"/>
      <c r="D516" s="21"/>
      <c r="E516" s="21"/>
      <c r="F516" s="33"/>
      <c r="G516" s="34"/>
    </row>
    <row r="517" spans="1:7">
      <c r="A517" s="21"/>
      <c r="B517" s="21"/>
      <c r="C517" s="21"/>
      <c r="D517" s="21"/>
      <c r="E517" s="21"/>
      <c r="F517" s="33"/>
      <c r="G517" s="34"/>
    </row>
    <row r="518" spans="1:7">
      <c r="A518" s="21"/>
      <c r="B518" s="21"/>
      <c r="C518" s="21"/>
      <c r="D518" s="21"/>
      <c r="E518" s="21"/>
      <c r="F518" s="33"/>
      <c r="G518" s="34"/>
    </row>
    <row r="519" spans="1:7">
      <c r="A519" s="21"/>
      <c r="B519" s="21"/>
      <c r="C519" s="21"/>
      <c r="D519" s="21"/>
      <c r="E519" s="21"/>
      <c r="F519" s="33"/>
      <c r="G519" s="34"/>
    </row>
    <row r="520" spans="1:7">
      <c r="A520" s="21"/>
      <c r="B520" s="21"/>
      <c r="C520" s="21"/>
      <c r="D520" s="21"/>
      <c r="E520" s="21"/>
      <c r="F520" s="33"/>
      <c r="G520" s="34"/>
    </row>
    <row r="521" spans="1:7">
      <c r="A521" s="21"/>
      <c r="B521" s="21"/>
      <c r="C521" s="21"/>
      <c r="D521" s="21"/>
      <c r="E521" s="21"/>
      <c r="F521" s="33"/>
      <c r="G521" s="34"/>
    </row>
    <row r="522" spans="1:7">
      <c r="A522" s="21"/>
      <c r="B522" s="21"/>
      <c r="C522" s="21"/>
      <c r="D522" s="21"/>
      <c r="E522" s="21"/>
      <c r="F522" s="33"/>
      <c r="G522" s="34"/>
    </row>
    <row r="523" spans="1:7">
      <c r="A523" s="21"/>
      <c r="B523" s="21"/>
      <c r="C523" s="21"/>
      <c r="D523" s="21"/>
      <c r="E523" s="21"/>
      <c r="F523" s="33"/>
      <c r="G523" s="34"/>
    </row>
    <row r="524" spans="1:7">
      <c r="A524" s="21"/>
      <c r="B524" s="21"/>
      <c r="C524" s="21"/>
      <c r="D524" s="21"/>
      <c r="E524" s="21"/>
      <c r="F524" s="33"/>
      <c r="G524" s="34"/>
    </row>
    <row r="525" spans="1:7">
      <c r="A525" s="21"/>
      <c r="B525" s="21"/>
      <c r="C525" s="21"/>
      <c r="D525" s="21"/>
      <c r="E525" s="21"/>
      <c r="F525" s="33"/>
      <c r="G525" s="34"/>
    </row>
    <row r="526" spans="1:7">
      <c r="A526" s="21"/>
      <c r="B526" s="21"/>
      <c r="C526" s="21"/>
      <c r="D526" s="21"/>
      <c r="E526" s="21"/>
      <c r="F526" s="33"/>
      <c r="G526" s="34"/>
    </row>
    <row r="527" spans="1:7">
      <c r="A527" s="21"/>
      <c r="B527" s="21"/>
      <c r="C527" s="21"/>
      <c r="D527" s="21"/>
      <c r="E527" s="21"/>
      <c r="F527" s="33"/>
      <c r="G527" s="34"/>
    </row>
    <row r="528" spans="1:7">
      <c r="A528" s="21"/>
      <c r="B528" s="21"/>
      <c r="C528" s="21"/>
      <c r="D528" s="21"/>
      <c r="E528" s="21"/>
      <c r="F528" s="33"/>
      <c r="G528" s="34"/>
    </row>
    <row r="529" spans="1:7">
      <c r="A529" s="21"/>
      <c r="B529" s="21"/>
      <c r="C529" s="21"/>
      <c r="D529" s="21"/>
      <c r="E529" s="21"/>
      <c r="F529" s="33"/>
      <c r="G529" s="34"/>
    </row>
    <row r="530" spans="1:7">
      <c r="A530" s="21"/>
      <c r="B530" s="21"/>
      <c r="C530" s="21"/>
      <c r="D530" s="21"/>
      <c r="E530" s="21"/>
      <c r="F530" s="33"/>
      <c r="G530" s="34"/>
    </row>
    <row r="531" spans="1:7">
      <c r="A531" s="21"/>
      <c r="B531" s="21"/>
      <c r="C531" s="21"/>
      <c r="D531" s="21"/>
      <c r="E531" s="21"/>
      <c r="F531" s="33"/>
      <c r="G531" s="34"/>
    </row>
    <row r="532" spans="1:7">
      <c r="A532" s="21"/>
      <c r="B532" s="21"/>
      <c r="C532" s="21"/>
      <c r="D532" s="21"/>
      <c r="E532" s="21"/>
      <c r="F532" s="33"/>
      <c r="G532" s="34"/>
    </row>
    <row r="533" spans="1:7">
      <c r="A533" s="21"/>
      <c r="B533" s="21"/>
      <c r="C533" s="21"/>
      <c r="D533" s="21"/>
      <c r="E533" s="21"/>
      <c r="F533" s="33"/>
      <c r="G533" s="34"/>
    </row>
    <row r="534" spans="1:7">
      <c r="A534" s="21"/>
      <c r="B534" s="21"/>
      <c r="C534" s="21"/>
      <c r="D534" s="21"/>
      <c r="E534" s="21"/>
      <c r="F534" s="33"/>
      <c r="G534" s="34"/>
    </row>
    <row r="535" spans="1:7">
      <c r="A535" s="21"/>
      <c r="B535" s="21"/>
      <c r="C535" s="21"/>
      <c r="D535" s="21"/>
      <c r="E535" s="21"/>
      <c r="F535" s="33"/>
      <c r="G535" s="34"/>
    </row>
    <row r="536" spans="1:7">
      <c r="A536" s="21"/>
      <c r="B536" s="21"/>
      <c r="C536" s="21"/>
      <c r="D536" s="21"/>
      <c r="E536" s="21"/>
      <c r="F536" s="33"/>
      <c r="G536" s="34"/>
    </row>
    <row r="537" spans="1:7">
      <c r="A537" s="21"/>
      <c r="B537" s="21"/>
      <c r="C537" s="21"/>
      <c r="D537" s="21"/>
      <c r="E537" s="21"/>
      <c r="F537" s="33"/>
      <c r="G537" s="34"/>
    </row>
    <row r="538" spans="1:7">
      <c r="A538" s="21"/>
      <c r="B538" s="21"/>
      <c r="C538" s="21"/>
      <c r="D538" s="21"/>
      <c r="E538" s="21"/>
      <c r="F538" s="33"/>
      <c r="G538" s="34"/>
    </row>
    <row r="539" spans="1:7">
      <c r="A539" s="21"/>
      <c r="B539" s="21"/>
      <c r="C539" s="21"/>
      <c r="D539" s="21"/>
      <c r="E539" s="21"/>
      <c r="F539" s="33"/>
      <c r="G539" s="34"/>
    </row>
    <row r="540" spans="1:7">
      <c r="A540" s="21"/>
      <c r="B540" s="21"/>
      <c r="C540" s="21"/>
      <c r="D540" s="21"/>
      <c r="E540" s="21"/>
      <c r="F540" s="33"/>
      <c r="G540" s="34"/>
    </row>
    <row r="541" spans="1:7">
      <c r="A541" s="21"/>
      <c r="B541" s="21"/>
      <c r="C541" s="21"/>
      <c r="D541" s="21"/>
      <c r="E541" s="21"/>
      <c r="F541" s="33"/>
      <c r="G541" s="34"/>
    </row>
    <row r="542" spans="1:7">
      <c r="A542" s="21"/>
      <c r="B542" s="21"/>
      <c r="C542" s="21"/>
      <c r="D542" s="21"/>
      <c r="E542" s="21"/>
      <c r="F542" s="33"/>
      <c r="G542" s="34"/>
    </row>
    <row r="543" spans="1:7">
      <c r="A543" s="21"/>
      <c r="B543" s="21"/>
      <c r="C543" s="21"/>
      <c r="D543" s="21"/>
      <c r="E543" s="21"/>
      <c r="F543" s="33"/>
      <c r="G543" s="34"/>
    </row>
    <row r="544" spans="1:7">
      <c r="A544" s="21"/>
      <c r="B544" s="21"/>
      <c r="C544" s="21"/>
      <c r="D544" s="21"/>
      <c r="E544" s="21"/>
      <c r="F544" s="33"/>
      <c r="G544" s="34"/>
    </row>
    <row r="545" spans="1:7">
      <c r="A545" s="21"/>
      <c r="B545" s="21"/>
      <c r="C545" s="21"/>
      <c r="D545" s="21"/>
      <c r="E545" s="21"/>
      <c r="F545" s="33"/>
      <c r="G545" s="34"/>
    </row>
    <row r="546" spans="1:7">
      <c r="A546" s="21"/>
      <c r="B546" s="21"/>
      <c r="C546" s="21"/>
      <c r="D546" s="21"/>
      <c r="E546" s="21"/>
      <c r="F546" s="33"/>
      <c r="G546" s="34"/>
    </row>
    <row r="547" spans="1:7">
      <c r="A547" s="21"/>
      <c r="B547" s="21"/>
      <c r="C547" s="21"/>
      <c r="D547" s="21"/>
      <c r="E547" s="21"/>
      <c r="F547" s="33"/>
      <c r="G547" s="34"/>
    </row>
    <row r="548" spans="1:7">
      <c r="A548" s="21"/>
      <c r="B548" s="21"/>
      <c r="C548" s="21"/>
      <c r="D548" s="21"/>
      <c r="E548" s="21"/>
      <c r="F548" s="33"/>
      <c r="G548" s="34"/>
    </row>
    <row r="549" spans="1:7">
      <c r="A549" s="21"/>
      <c r="B549" s="21"/>
      <c r="C549" s="21"/>
      <c r="D549" s="21"/>
      <c r="E549" s="21"/>
      <c r="F549" s="33"/>
      <c r="G549" s="34"/>
    </row>
    <row r="550" spans="1:7">
      <c r="A550" s="21"/>
      <c r="B550" s="21"/>
      <c r="C550" s="21"/>
      <c r="D550" s="21"/>
      <c r="E550" s="21"/>
      <c r="F550" s="33"/>
      <c r="G550" s="34"/>
    </row>
    <row r="551" spans="1:7">
      <c r="A551" s="21"/>
      <c r="B551" s="21"/>
      <c r="C551" s="21"/>
      <c r="D551" s="21"/>
      <c r="E551" s="21"/>
      <c r="F551" s="33"/>
      <c r="G551" s="34"/>
    </row>
    <row r="552" spans="1:7">
      <c r="A552" s="21"/>
      <c r="B552" s="21"/>
      <c r="C552" s="21"/>
      <c r="D552" s="21"/>
      <c r="E552" s="21"/>
      <c r="F552" s="33"/>
      <c r="G552" s="34"/>
    </row>
    <row r="553" spans="1:7">
      <c r="A553" s="21"/>
      <c r="B553" s="21"/>
      <c r="C553" s="21"/>
      <c r="D553" s="21"/>
      <c r="E553" s="21"/>
      <c r="F553" s="33"/>
      <c r="G553" s="34"/>
    </row>
    <row r="554" spans="1:7">
      <c r="A554" s="21"/>
      <c r="B554" s="21"/>
      <c r="C554" s="21"/>
      <c r="D554" s="21"/>
      <c r="E554" s="21"/>
      <c r="F554" s="33"/>
      <c r="G554" s="34"/>
    </row>
    <row r="555" spans="1:7">
      <c r="A555" s="21"/>
      <c r="B555" s="21"/>
      <c r="C555" s="21"/>
      <c r="D555" s="21"/>
      <c r="E555" s="21"/>
      <c r="F555" s="33"/>
      <c r="G555" s="34"/>
    </row>
    <row r="556" spans="1:7">
      <c r="A556" s="21"/>
      <c r="B556" s="21"/>
      <c r="C556" s="21"/>
      <c r="D556" s="21"/>
      <c r="E556" s="21"/>
      <c r="F556" s="33"/>
      <c r="G556" s="34"/>
    </row>
    <row r="557" spans="1:7">
      <c r="A557" s="21"/>
      <c r="B557" s="21"/>
      <c r="C557" s="21"/>
      <c r="D557" s="21"/>
      <c r="E557" s="21"/>
      <c r="F557" s="33"/>
      <c r="G557" s="34"/>
    </row>
    <row r="558" spans="1:7">
      <c r="A558" s="21"/>
      <c r="B558" s="21"/>
      <c r="C558" s="21"/>
      <c r="D558" s="21"/>
      <c r="E558" s="21"/>
      <c r="F558" s="33"/>
      <c r="G558" s="34"/>
    </row>
    <row r="559" spans="1:7">
      <c r="A559" s="21"/>
      <c r="B559" s="21"/>
      <c r="C559" s="21"/>
      <c r="D559" s="21"/>
      <c r="E559" s="21"/>
      <c r="F559" s="33"/>
      <c r="G559" s="34"/>
    </row>
    <row r="560" spans="1:7">
      <c r="A560" s="21"/>
      <c r="B560" s="21"/>
      <c r="C560" s="21"/>
      <c r="D560" s="21"/>
      <c r="E560" s="21"/>
      <c r="F560" s="33"/>
      <c r="G560" s="34"/>
    </row>
    <row r="561" spans="1:7">
      <c r="A561" s="21"/>
      <c r="B561" s="21"/>
      <c r="C561" s="21"/>
      <c r="D561" s="21"/>
      <c r="E561" s="21"/>
      <c r="F561" s="33"/>
      <c r="G561" s="34"/>
    </row>
    <row r="562" spans="1:7">
      <c r="A562" s="21"/>
      <c r="B562" s="21"/>
      <c r="C562" s="21"/>
      <c r="D562" s="21"/>
      <c r="E562" s="21"/>
      <c r="F562" s="33"/>
      <c r="G562" s="34"/>
    </row>
    <row r="563" spans="1:7">
      <c r="A563" s="21"/>
      <c r="B563" s="21"/>
      <c r="C563" s="21"/>
      <c r="D563" s="21"/>
      <c r="E563" s="21"/>
      <c r="F563" s="33"/>
      <c r="G563" s="34"/>
    </row>
    <row r="564" spans="1:7">
      <c r="A564" s="21"/>
      <c r="B564" s="21"/>
      <c r="C564" s="21"/>
      <c r="D564" s="21"/>
      <c r="E564" s="21"/>
      <c r="F564" s="33"/>
      <c r="G564" s="34"/>
    </row>
    <row r="565" spans="1:7">
      <c r="A565" s="21"/>
      <c r="B565" s="21"/>
      <c r="C565" s="21"/>
      <c r="D565" s="21"/>
      <c r="E565" s="21"/>
      <c r="F565" s="33"/>
      <c r="G565" s="34"/>
    </row>
    <row r="566" spans="1:7">
      <c r="A566" s="21"/>
      <c r="B566" s="21"/>
      <c r="C566" s="21"/>
      <c r="D566" s="21"/>
      <c r="E566" s="21"/>
      <c r="F566" s="33"/>
      <c r="G566" s="34"/>
    </row>
    <row r="567" spans="1:7">
      <c r="A567" s="21"/>
      <c r="B567" s="21"/>
      <c r="C567" s="21"/>
      <c r="D567" s="21"/>
      <c r="E567" s="21"/>
      <c r="F567" s="33"/>
      <c r="G567" s="34"/>
    </row>
    <row r="568" spans="1:7">
      <c r="A568" s="21"/>
      <c r="B568" s="21"/>
      <c r="C568" s="21"/>
      <c r="D568" s="21"/>
      <c r="E568" s="21"/>
      <c r="F568" s="33"/>
      <c r="G568" s="34"/>
    </row>
    <row r="569" spans="1:7">
      <c r="A569" s="21"/>
      <c r="B569" s="21"/>
      <c r="C569" s="21"/>
      <c r="D569" s="21"/>
      <c r="E569" s="21"/>
      <c r="F569" s="33"/>
      <c r="G569" s="34"/>
    </row>
    <row r="570" spans="1:7">
      <c r="A570" s="21"/>
      <c r="B570" s="21"/>
      <c r="C570" s="21"/>
      <c r="D570" s="21"/>
      <c r="E570" s="21"/>
      <c r="F570" s="33"/>
      <c r="G570" s="34"/>
    </row>
    <row r="571" spans="1:7">
      <c r="A571" s="21"/>
      <c r="B571" s="21"/>
      <c r="C571" s="21"/>
      <c r="D571" s="21"/>
      <c r="E571" s="21"/>
      <c r="F571" s="33"/>
      <c r="G571" s="34"/>
    </row>
    <row r="572" spans="1:7">
      <c r="A572" s="21"/>
      <c r="B572" s="21"/>
      <c r="C572" s="21"/>
      <c r="D572" s="21"/>
      <c r="E572" s="21"/>
      <c r="F572" s="33"/>
      <c r="G572" s="34"/>
    </row>
    <row r="573" spans="1:7">
      <c r="A573" s="21"/>
      <c r="B573" s="21"/>
      <c r="C573" s="21"/>
      <c r="D573" s="21"/>
      <c r="E573" s="21"/>
      <c r="F573" s="33"/>
      <c r="G573" s="34"/>
    </row>
    <row r="574" spans="1:7">
      <c r="A574" s="21"/>
      <c r="B574" s="21"/>
      <c r="C574" s="21"/>
      <c r="D574" s="21"/>
      <c r="E574" s="21"/>
      <c r="F574" s="33"/>
      <c r="G574" s="34"/>
    </row>
    <row r="575" spans="1:7">
      <c r="A575" s="21"/>
      <c r="B575" s="21"/>
      <c r="C575" s="21"/>
      <c r="D575" s="21"/>
      <c r="E575" s="21"/>
      <c r="F575" s="33"/>
      <c r="G575" s="34"/>
    </row>
    <row r="576" spans="1:7">
      <c r="A576" s="21"/>
      <c r="B576" s="21"/>
      <c r="C576" s="21"/>
      <c r="D576" s="21"/>
      <c r="E576" s="21"/>
      <c r="F576" s="33"/>
      <c r="G576" s="34"/>
    </row>
    <row r="577" spans="1:7">
      <c r="A577" s="21"/>
      <c r="B577" s="21"/>
      <c r="C577" s="21"/>
      <c r="D577" s="21"/>
      <c r="E577" s="21"/>
      <c r="F577" s="33"/>
      <c r="G577" s="34"/>
    </row>
    <row r="578" spans="1:7">
      <c r="A578" s="21"/>
      <c r="B578" s="21"/>
      <c r="C578" s="21"/>
      <c r="D578" s="21"/>
      <c r="E578" s="21"/>
      <c r="F578" s="33"/>
      <c r="G578" s="34"/>
    </row>
    <row r="579" spans="1:7">
      <c r="A579" s="21"/>
      <c r="B579" s="21"/>
      <c r="C579" s="21"/>
      <c r="D579" s="21"/>
      <c r="E579" s="21"/>
      <c r="F579" s="33"/>
      <c r="G579" s="34"/>
    </row>
    <row r="580" spans="1:7">
      <c r="A580" s="21"/>
      <c r="B580" s="21"/>
      <c r="C580" s="21"/>
      <c r="D580" s="21"/>
      <c r="E580" s="21"/>
      <c r="F580" s="33"/>
      <c r="G580" s="34"/>
    </row>
    <row r="581" spans="1:7">
      <c r="A581" s="21"/>
      <c r="B581" s="21"/>
      <c r="C581" s="21"/>
      <c r="D581" s="21"/>
      <c r="E581" s="21"/>
      <c r="F581" s="33"/>
      <c r="G581" s="34"/>
    </row>
    <row r="582" spans="1:7">
      <c r="A582" s="21"/>
      <c r="B582" s="21"/>
      <c r="C582" s="21"/>
      <c r="D582" s="21"/>
      <c r="E582" s="21"/>
      <c r="F582" s="33"/>
      <c r="G582" s="34"/>
    </row>
    <row r="583" spans="1:7">
      <c r="A583" s="21"/>
      <c r="B583" s="21"/>
      <c r="C583" s="21"/>
      <c r="D583" s="21"/>
      <c r="E583" s="21"/>
      <c r="F583" s="33"/>
      <c r="G583" s="34"/>
    </row>
    <row r="584" spans="1:7">
      <c r="A584" s="21"/>
      <c r="B584" s="21"/>
      <c r="C584" s="21"/>
      <c r="D584" s="21"/>
      <c r="E584" s="21"/>
      <c r="F584" s="33"/>
      <c r="G584" s="34"/>
    </row>
    <row r="585" spans="1:7">
      <c r="A585" s="21"/>
      <c r="B585" s="21"/>
      <c r="C585" s="21"/>
      <c r="D585" s="21"/>
      <c r="E585" s="21"/>
      <c r="F585" s="33"/>
      <c r="G585" s="34"/>
    </row>
    <row r="586" spans="1:7">
      <c r="A586" s="21"/>
      <c r="B586" s="21"/>
      <c r="C586" s="21"/>
      <c r="D586" s="21"/>
      <c r="E586" s="21"/>
      <c r="F586" s="33"/>
      <c r="G586" s="34"/>
    </row>
    <row r="587" spans="1:7">
      <c r="A587" s="21"/>
      <c r="B587" s="21"/>
      <c r="C587" s="21"/>
      <c r="D587" s="21"/>
      <c r="E587" s="21"/>
      <c r="F587" s="33"/>
      <c r="G587" s="34"/>
    </row>
    <row r="588" spans="1:7">
      <c r="A588" s="21"/>
      <c r="B588" s="21"/>
      <c r="C588" s="21"/>
      <c r="D588" s="21"/>
      <c r="E588" s="21"/>
      <c r="F588" s="33"/>
      <c r="G588" s="34"/>
    </row>
    <row r="589" spans="1:7">
      <c r="A589" s="21"/>
      <c r="B589" s="21"/>
      <c r="C589" s="21"/>
      <c r="D589" s="21"/>
      <c r="E589" s="21"/>
      <c r="F589" s="33"/>
      <c r="G589" s="34"/>
    </row>
    <row r="590" spans="1:7">
      <c r="A590" s="21"/>
      <c r="B590" s="21"/>
      <c r="C590" s="21"/>
      <c r="D590" s="21"/>
      <c r="E590" s="21"/>
      <c r="F590" s="33"/>
      <c r="G590" s="34"/>
    </row>
    <row r="591" spans="1:7">
      <c r="A591" s="21"/>
      <c r="B591" s="21"/>
      <c r="C591" s="21"/>
      <c r="D591" s="21"/>
      <c r="E591" s="21"/>
      <c r="F591" s="33"/>
      <c r="G591" s="34"/>
    </row>
    <row r="592" spans="1:7">
      <c r="A592" s="21"/>
      <c r="B592" s="21"/>
      <c r="C592" s="21"/>
      <c r="D592" s="21"/>
      <c r="E592" s="21"/>
      <c r="F592" s="33"/>
      <c r="G592" s="34"/>
    </row>
    <row r="593" spans="1:7">
      <c r="A593" s="21"/>
      <c r="B593" s="21"/>
      <c r="C593" s="21"/>
      <c r="D593" s="21"/>
      <c r="E593" s="21"/>
      <c r="F593" s="33"/>
      <c r="G593" s="34"/>
    </row>
    <row r="594" spans="1:7">
      <c r="A594" s="21"/>
      <c r="B594" s="21"/>
      <c r="C594" s="21"/>
      <c r="D594" s="21"/>
      <c r="E594" s="21"/>
      <c r="F594" s="33"/>
      <c r="G594" s="34"/>
    </row>
    <row r="595" spans="1:7">
      <c r="A595" s="21"/>
      <c r="B595" s="21"/>
      <c r="C595" s="21"/>
      <c r="D595" s="21"/>
      <c r="E595" s="21"/>
      <c r="F595" s="33"/>
      <c r="G595" s="34"/>
    </row>
    <row r="596" spans="1:7">
      <c r="A596" s="21"/>
      <c r="B596" s="21"/>
      <c r="C596" s="21"/>
      <c r="D596" s="21"/>
      <c r="E596" s="21"/>
      <c r="F596" s="33"/>
      <c r="G596" s="34"/>
    </row>
    <row r="597" spans="1:7">
      <c r="A597" s="21"/>
      <c r="B597" s="21"/>
      <c r="C597" s="21"/>
      <c r="D597" s="21"/>
      <c r="E597" s="21"/>
      <c r="F597" s="33"/>
      <c r="G597" s="34"/>
    </row>
    <row r="598" spans="1:7">
      <c r="A598" s="21"/>
      <c r="B598" s="21"/>
      <c r="C598" s="21"/>
      <c r="D598" s="21"/>
      <c r="E598" s="21"/>
      <c r="F598" s="33"/>
      <c r="G598" s="34"/>
    </row>
    <row r="599" spans="1:7">
      <c r="A599" s="21"/>
      <c r="B599" s="21"/>
      <c r="C599" s="21"/>
      <c r="D599" s="21"/>
      <c r="E599" s="21"/>
      <c r="F599" s="33"/>
      <c r="G599" s="34"/>
    </row>
    <row r="600" spans="1:7">
      <c r="A600" s="21"/>
      <c r="B600" s="21"/>
      <c r="C600" s="21"/>
      <c r="D600" s="21"/>
      <c r="E600" s="21"/>
      <c r="F600" s="33"/>
      <c r="G600" s="34"/>
    </row>
    <row r="601" spans="1:7">
      <c r="A601" s="21"/>
      <c r="B601" s="21"/>
      <c r="C601" s="21"/>
      <c r="D601" s="21"/>
      <c r="E601" s="21"/>
      <c r="F601" s="33"/>
      <c r="G601" s="34"/>
    </row>
    <row r="602" spans="1:7">
      <c r="A602" s="21"/>
      <c r="B602" s="21"/>
      <c r="C602" s="21"/>
      <c r="D602" s="21"/>
      <c r="E602" s="21"/>
      <c r="F602" s="33"/>
      <c r="G602" s="34"/>
    </row>
    <row r="603" spans="1:7">
      <c r="A603" s="21"/>
      <c r="B603" s="21"/>
      <c r="C603" s="21"/>
      <c r="D603" s="21"/>
      <c r="E603" s="21"/>
      <c r="F603" s="33"/>
      <c r="G603" s="34"/>
    </row>
    <row r="604" spans="1:7">
      <c r="A604" s="21"/>
      <c r="B604" s="21"/>
      <c r="C604" s="21"/>
      <c r="D604" s="21"/>
      <c r="E604" s="21"/>
      <c r="F604" s="33"/>
      <c r="G604" s="34"/>
    </row>
    <row r="605" spans="1:7">
      <c r="A605" s="21"/>
      <c r="B605" s="21"/>
      <c r="C605" s="21"/>
      <c r="D605" s="21"/>
      <c r="E605" s="21"/>
      <c r="F605" s="33"/>
      <c r="G605" s="34"/>
    </row>
    <row r="606" spans="1:7">
      <c r="A606" s="21"/>
      <c r="B606" s="21"/>
      <c r="C606" s="21"/>
      <c r="D606" s="21"/>
      <c r="E606" s="21"/>
      <c r="F606" s="33"/>
      <c r="G606" s="34"/>
    </row>
    <row r="607" spans="1:7">
      <c r="A607" s="21"/>
      <c r="B607" s="21"/>
      <c r="C607" s="21"/>
      <c r="D607" s="21"/>
      <c r="E607" s="21"/>
      <c r="F607" s="33"/>
      <c r="G607" s="34"/>
    </row>
    <row r="608" spans="1:7">
      <c r="A608" s="21"/>
      <c r="B608" s="21"/>
      <c r="C608" s="21"/>
      <c r="D608" s="21"/>
      <c r="E608" s="21"/>
      <c r="F608" s="33"/>
      <c r="G608" s="34"/>
    </row>
    <row r="609" spans="1:7">
      <c r="A609" s="21"/>
      <c r="B609" s="21"/>
      <c r="C609" s="21"/>
      <c r="D609" s="21"/>
      <c r="E609" s="21"/>
      <c r="F609" s="33"/>
      <c r="G609" s="34"/>
    </row>
    <row r="610" spans="1:7">
      <c r="A610" s="21"/>
      <c r="B610" s="21"/>
      <c r="C610" s="21"/>
      <c r="D610" s="21"/>
      <c r="E610" s="21"/>
      <c r="F610" s="33"/>
      <c r="G610" s="34"/>
    </row>
    <row r="611" spans="1:7">
      <c r="A611" s="21"/>
      <c r="B611" s="21"/>
      <c r="C611" s="21"/>
      <c r="D611" s="21"/>
      <c r="E611" s="21"/>
      <c r="F611" s="33"/>
      <c r="G611" s="34"/>
    </row>
    <row r="612" spans="1:7">
      <c r="A612" s="21"/>
      <c r="B612" s="21"/>
      <c r="C612" s="21"/>
      <c r="D612" s="21"/>
      <c r="E612" s="21"/>
      <c r="F612" s="33"/>
      <c r="G612" s="34"/>
    </row>
    <row r="613" spans="1:7">
      <c r="A613" s="21"/>
      <c r="B613" s="21"/>
      <c r="C613" s="21"/>
      <c r="D613" s="21"/>
      <c r="E613" s="21"/>
      <c r="F613" s="33"/>
      <c r="G613" s="34"/>
    </row>
    <row r="614" spans="1:7">
      <c r="A614" s="21"/>
      <c r="B614" s="21"/>
      <c r="C614" s="21"/>
      <c r="D614" s="21"/>
      <c r="E614" s="21"/>
      <c r="F614" s="33"/>
      <c r="G614" s="34"/>
    </row>
    <row r="615" spans="1:7">
      <c r="A615" s="21"/>
      <c r="B615" s="21"/>
      <c r="C615" s="21"/>
      <c r="D615" s="21"/>
      <c r="E615" s="21"/>
      <c r="F615" s="33"/>
      <c r="G615" s="34"/>
    </row>
    <row r="616" spans="1:7">
      <c r="A616" s="21"/>
      <c r="B616" s="21"/>
      <c r="C616" s="21"/>
      <c r="D616" s="21"/>
      <c r="E616" s="21"/>
      <c r="F616" s="33"/>
      <c r="G616" s="34"/>
    </row>
    <row r="617" spans="1:7">
      <c r="A617" s="21"/>
      <c r="B617" s="21"/>
      <c r="C617" s="21"/>
      <c r="D617" s="21"/>
      <c r="E617" s="21"/>
      <c r="F617" s="33"/>
      <c r="G617" s="34"/>
    </row>
    <row r="618" spans="1:7">
      <c r="A618" s="21"/>
      <c r="B618" s="21"/>
      <c r="C618" s="21"/>
      <c r="D618" s="21"/>
      <c r="E618" s="21"/>
      <c r="F618" s="33"/>
      <c r="G618" s="34"/>
    </row>
    <row r="619" spans="1:7">
      <c r="A619" s="21"/>
      <c r="B619" s="21"/>
      <c r="C619" s="21"/>
      <c r="D619" s="21"/>
      <c r="E619" s="21"/>
      <c r="F619" s="33"/>
      <c r="G619" s="34"/>
    </row>
    <row r="620" spans="1:7">
      <c r="A620" s="21"/>
      <c r="B620" s="21"/>
      <c r="C620" s="21"/>
      <c r="D620" s="21"/>
      <c r="E620" s="21"/>
      <c r="F620" s="33"/>
      <c r="G620" s="34"/>
    </row>
    <row r="621" spans="1:7">
      <c r="A621" s="21"/>
      <c r="B621" s="21"/>
      <c r="C621" s="21"/>
      <c r="D621" s="21"/>
      <c r="E621" s="21"/>
      <c r="F621" s="33"/>
      <c r="G621" s="34"/>
    </row>
    <row r="622" spans="1:7">
      <c r="A622" s="21"/>
      <c r="B622" s="21"/>
      <c r="C622" s="21"/>
      <c r="D622" s="21"/>
      <c r="E622" s="21"/>
      <c r="F622" s="33"/>
      <c r="G622" s="34"/>
    </row>
    <row r="623" spans="1:7">
      <c r="A623" s="21"/>
      <c r="B623" s="21"/>
      <c r="C623" s="21"/>
      <c r="D623" s="21"/>
      <c r="E623" s="21"/>
      <c r="F623" s="33"/>
      <c r="G623" s="34"/>
    </row>
    <row r="624" spans="1:7">
      <c r="A624" s="21"/>
      <c r="B624" s="21"/>
      <c r="C624" s="21"/>
      <c r="D624" s="21"/>
      <c r="E624" s="21"/>
      <c r="F624" s="33"/>
      <c r="G624" s="34"/>
    </row>
    <row r="625" spans="1:7">
      <c r="A625" s="21"/>
      <c r="B625" s="21"/>
      <c r="C625" s="21"/>
      <c r="D625" s="21"/>
      <c r="E625" s="21"/>
      <c r="F625" s="33"/>
      <c r="G625" s="34"/>
    </row>
    <row r="626" spans="1:7">
      <c r="A626" s="21"/>
      <c r="B626" s="21"/>
      <c r="C626" s="21"/>
      <c r="D626" s="21"/>
      <c r="E626" s="21"/>
      <c r="F626" s="33"/>
      <c r="G626" s="34"/>
    </row>
    <row r="627" spans="1:7">
      <c r="A627" s="21"/>
      <c r="B627" s="21"/>
      <c r="C627" s="21"/>
      <c r="D627" s="21"/>
      <c r="E627" s="21"/>
      <c r="F627" s="33"/>
      <c r="G627" s="34"/>
    </row>
    <row r="628" spans="1:7">
      <c r="A628" s="21"/>
      <c r="B628" s="21"/>
      <c r="C628" s="21"/>
      <c r="D628" s="21"/>
      <c r="E628" s="21"/>
      <c r="F628" s="33"/>
      <c r="G628" s="34"/>
    </row>
    <row r="629" spans="1:7">
      <c r="A629" s="21"/>
      <c r="B629" s="21"/>
      <c r="C629" s="21"/>
      <c r="D629" s="21"/>
      <c r="E629" s="21"/>
      <c r="F629" s="33"/>
      <c r="G629" s="34"/>
    </row>
    <row r="630" spans="1:7">
      <c r="A630" s="21"/>
      <c r="B630" s="21"/>
      <c r="C630" s="21"/>
      <c r="D630" s="21"/>
      <c r="E630" s="21"/>
      <c r="F630" s="33"/>
      <c r="G630" s="34"/>
    </row>
    <row r="631" spans="1:7">
      <c r="A631" s="21"/>
      <c r="B631" s="21"/>
      <c r="C631" s="21"/>
      <c r="D631" s="21"/>
      <c r="E631" s="21"/>
      <c r="F631" s="33"/>
      <c r="G631" s="34"/>
    </row>
    <row r="632" spans="1:7">
      <c r="A632" s="21"/>
      <c r="B632" s="21"/>
      <c r="C632" s="21"/>
      <c r="D632" s="21"/>
      <c r="E632" s="21"/>
      <c r="F632" s="33"/>
      <c r="G632" s="34"/>
    </row>
    <row r="633" spans="1:7">
      <c r="A633" s="21"/>
      <c r="B633" s="21"/>
      <c r="C633" s="21"/>
      <c r="D633" s="21"/>
      <c r="E633" s="21"/>
      <c r="F633" s="33"/>
      <c r="G633" s="34"/>
    </row>
    <row r="634" spans="1:7">
      <c r="A634" s="21"/>
      <c r="B634" s="21"/>
      <c r="C634" s="21"/>
      <c r="D634" s="21"/>
      <c r="E634" s="21"/>
      <c r="F634" s="33"/>
      <c r="G634" s="34"/>
    </row>
    <row r="635" spans="1:7">
      <c r="A635" s="21"/>
      <c r="B635" s="21"/>
      <c r="C635" s="21"/>
      <c r="D635" s="21"/>
      <c r="E635" s="21"/>
      <c r="F635" s="33"/>
      <c r="G635" s="34"/>
    </row>
    <row r="636" spans="1:7">
      <c r="A636" s="21"/>
      <c r="B636" s="21"/>
      <c r="C636" s="21"/>
      <c r="D636" s="21"/>
      <c r="E636" s="21"/>
      <c r="F636" s="33"/>
      <c r="G636" s="34"/>
    </row>
    <row r="637" spans="1:7">
      <c r="A637" s="21"/>
      <c r="B637" s="21"/>
      <c r="C637" s="21"/>
      <c r="D637" s="21"/>
      <c r="E637" s="21"/>
      <c r="F637" s="33"/>
      <c r="G637" s="34"/>
    </row>
    <row r="638" spans="1:7">
      <c r="A638" s="21"/>
      <c r="B638" s="21"/>
      <c r="C638" s="21"/>
      <c r="D638" s="21"/>
      <c r="E638" s="21"/>
      <c r="F638" s="33"/>
      <c r="G638" s="34"/>
    </row>
    <row r="639" spans="1:7">
      <c r="A639" s="21"/>
      <c r="B639" s="21"/>
      <c r="C639" s="21"/>
      <c r="D639" s="21"/>
      <c r="E639" s="21"/>
      <c r="F639" s="33"/>
      <c r="G639" s="34"/>
    </row>
    <row r="640" spans="1:7">
      <c r="A640" s="21"/>
      <c r="B640" s="21"/>
      <c r="C640" s="21"/>
      <c r="D640" s="21"/>
      <c r="E640" s="21"/>
      <c r="F640" s="33"/>
      <c r="G640" s="34"/>
    </row>
    <row r="641" spans="1:7">
      <c r="A641" s="21"/>
      <c r="B641" s="21"/>
      <c r="C641" s="21"/>
      <c r="D641" s="21"/>
      <c r="E641" s="21"/>
      <c r="F641" s="33"/>
      <c r="G641" s="34"/>
    </row>
    <row r="642" spans="1:7">
      <c r="A642" s="21"/>
      <c r="B642" s="21"/>
      <c r="C642" s="21"/>
      <c r="D642" s="21"/>
      <c r="E642" s="21"/>
      <c r="F642" s="33"/>
      <c r="G642" s="34"/>
    </row>
    <row r="643" spans="1:7">
      <c r="A643" s="21"/>
      <c r="B643" s="21"/>
      <c r="C643" s="21"/>
      <c r="D643" s="21"/>
      <c r="E643" s="21"/>
      <c r="F643" s="33"/>
      <c r="G643" s="34"/>
    </row>
    <row r="644" spans="1:7">
      <c r="A644" s="21"/>
      <c r="B644" s="21"/>
      <c r="C644" s="21"/>
      <c r="D644" s="21"/>
      <c r="E644" s="21"/>
      <c r="F644" s="33"/>
      <c r="G644" s="34"/>
    </row>
    <row r="645" spans="1:7">
      <c r="A645" s="21"/>
      <c r="B645" s="21"/>
      <c r="C645" s="21"/>
      <c r="D645" s="21"/>
      <c r="E645" s="21"/>
      <c r="F645" s="33"/>
      <c r="G645" s="34"/>
    </row>
    <row r="646" spans="1:7">
      <c r="A646" s="21"/>
      <c r="B646" s="21"/>
      <c r="C646" s="21"/>
      <c r="D646" s="21"/>
      <c r="E646" s="21"/>
      <c r="F646" s="33"/>
      <c r="G646" s="34"/>
    </row>
    <row r="647" spans="1:7">
      <c r="A647" s="21"/>
      <c r="B647" s="21"/>
      <c r="C647" s="21"/>
      <c r="D647" s="21"/>
      <c r="E647" s="21"/>
      <c r="F647" s="33"/>
      <c r="G647" s="34"/>
    </row>
    <row r="648" spans="1:7">
      <c r="A648" s="21"/>
      <c r="B648" s="21"/>
      <c r="C648" s="21"/>
      <c r="D648" s="21"/>
      <c r="E648" s="21"/>
      <c r="F648" s="33"/>
      <c r="G648" s="34"/>
    </row>
    <row r="649" spans="1:7">
      <c r="A649" s="21"/>
      <c r="B649" s="21"/>
      <c r="C649" s="21"/>
      <c r="D649" s="21"/>
      <c r="E649" s="21"/>
      <c r="F649" s="33"/>
      <c r="G649" s="34"/>
    </row>
    <row r="650" spans="1:7">
      <c r="A650" s="21"/>
      <c r="B650" s="21"/>
      <c r="C650" s="21"/>
      <c r="D650" s="21"/>
      <c r="E650" s="21"/>
      <c r="F650" s="33"/>
      <c r="G650" s="34"/>
    </row>
    <row r="651" spans="1:7">
      <c r="A651" s="21"/>
      <c r="B651" s="21"/>
      <c r="C651" s="21"/>
      <c r="D651" s="21"/>
      <c r="E651" s="21"/>
      <c r="F651" s="33"/>
      <c r="G651" s="34"/>
    </row>
    <row r="652" spans="1:7">
      <c r="A652" s="21"/>
      <c r="B652" s="21"/>
      <c r="C652" s="21"/>
      <c r="D652" s="21"/>
      <c r="E652" s="21"/>
      <c r="F652" s="33"/>
      <c r="G652" s="34"/>
    </row>
    <row r="653" spans="1:7">
      <c r="A653" s="21"/>
      <c r="B653" s="21"/>
      <c r="C653" s="21"/>
      <c r="D653" s="21"/>
      <c r="E653" s="21"/>
      <c r="F653" s="33"/>
      <c r="G653" s="34"/>
    </row>
    <row r="654" spans="1:7">
      <c r="A654" s="21"/>
      <c r="B654" s="21"/>
      <c r="C654" s="21"/>
      <c r="D654" s="21"/>
      <c r="E654" s="21"/>
      <c r="F654" s="33"/>
      <c r="G654" s="34"/>
    </row>
    <row r="655" spans="1:7">
      <c r="A655" s="21"/>
      <c r="B655" s="21"/>
      <c r="C655" s="21"/>
      <c r="D655" s="21"/>
      <c r="E655" s="21"/>
      <c r="F655" s="33"/>
      <c r="G655" s="34"/>
    </row>
    <row r="656" spans="1:7">
      <c r="A656" s="21"/>
      <c r="B656" s="21"/>
      <c r="C656" s="21"/>
      <c r="D656" s="21"/>
      <c r="E656" s="21"/>
      <c r="F656" s="33"/>
      <c r="G656" s="34"/>
    </row>
    <row r="657" spans="1:7">
      <c r="A657" s="21"/>
      <c r="B657" s="21"/>
      <c r="C657" s="21"/>
      <c r="D657" s="21"/>
      <c r="E657" s="21"/>
      <c r="F657" s="33"/>
      <c r="G657" s="34"/>
    </row>
    <row r="658" spans="1:7">
      <c r="A658" s="21"/>
      <c r="B658" s="21"/>
      <c r="C658" s="21"/>
      <c r="D658" s="21"/>
      <c r="E658" s="21"/>
      <c r="F658" s="33"/>
      <c r="G658" s="34"/>
    </row>
    <row r="659" spans="1:7">
      <c r="A659" s="21"/>
      <c r="B659" s="21"/>
      <c r="C659" s="21"/>
      <c r="D659" s="21"/>
      <c r="E659" s="21"/>
      <c r="F659" s="33"/>
      <c r="G659" s="34"/>
    </row>
    <row r="660" spans="1:7">
      <c r="A660" s="21"/>
      <c r="B660" s="21"/>
      <c r="C660" s="21"/>
      <c r="D660" s="21"/>
      <c r="E660" s="21"/>
      <c r="F660" s="33"/>
      <c r="G660" s="34"/>
    </row>
    <row r="661" spans="1:7">
      <c r="A661" s="21"/>
      <c r="B661" s="21"/>
      <c r="C661" s="21"/>
      <c r="D661" s="21"/>
      <c r="E661" s="21"/>
      <c r="F661" s="33"/>
      <c r="G661" s="34"/>
    </row>
    <row r="662" spans="1:7">
      <c r="A662" s="21"/>
      <c r="B662" s="21"/>
      <c r="C662" s="21"/>
      <c r="D662" s="21"/>
      <c r="E662" s="21"/>
      <c r="F662" s="33"/>
      <c r="G662" s="34"/>
    </row>
    <row r="663" spans="1:7">
      <c r="A663" s="21"/>
      <c r="B663" s="21"/>
      <c r="C663" s="21"/>
      <c r="D663" s="21"/>
      <c r="E663" s="21"/>
      <c r="F663" s="33"/>
      <c r="G663" s="34"/>
    </row>
    <row r="664" spans="1:7">
      <c r="A664" s="21"/>
      <c r="B664" s="21"/>
      <c r="C664" s="21"/>
      <c r="D664" s="21"/>
      <c r="E664" s="21"/>
      <c r="F664" s="33"/>
      <c r="G664" s="34"/>
    </row>
    <row r="665" spans="1:7">
      <c r="A665" s="21"/>
      <c r="B665" s="21"/>
      <c r="C665" s="21"/>
      <c r="D665" s="21"/>
      <c r="E665" s="21"/>
      <c r="F665" s="33"/>
      <c r="G665" s="34"/>
    </row>
    <row r="666" spans="1:7">
      <c r="A666" s="21"/>
      <c r="B666" s="21"/>
      <c r="C666" s="21"/>
      <c r="D666" s="21"/>
      <c r="E666" s="21"/>
      <c r="F666" s="33"/>
      <c r="G666" s="34"/>
    </row>
    <row r="667" spans="1:7">
      <c r="A667" s="21"/>
      <c r="B667" s="21"/>
      <c r="C667" s="21"/>
      <c r="D667" s="21"/>
      <c r="E667" s="21"/>
      <c r="F667" s="33"/>
      <c r="G667" s="34"/>
    </row>
    <row r="668" spans="1:7">
      <c r="A668" s="21"/>
      <c r="B668" s="21"/>
      <c r="C668" s="21"/>
      <c r="D668" s="21"/>
      <c r="E668" s="21"/>
      <c r="F668" s="33"/>
      <c r="G668" s="34"/>
    </row>
    <row r="669" spans="1:7">
      <c r="A669" s="21"/>
      <c r="B669" s="21"/>
      <c r="C669" s="21"/>
      <c r="D669" s="21"/>
      <c r="E669" s="21"/>
      <c r="F669" s="33"/>
      <c r="G669" s="34"/>
    </row>
    <row r="670" spans="1:7">
      <c r="A670" s="21"/>
      <c r="B670" s="21"/>
      <c r="C670" s="21"/>
      <c r="D670" s="21"/>
      <c r="E670" s="21"/>
      <c r="F670" s="33"/>
      <c r="G670" s="34"/>
    </row>
    <row r="671" spans="1:7">
      <c r="A671" s="21"/>
      <c r="B671" s="21"/>
      <c r="C671" s="21"/>
      <c r="D671" s="21"/>
      <c r="E671" s="21"/>
      <c r="F671" s="33"/>
      <c r="G671" s="34"/>
    </row>
    <row r="672" spans="1:7">
      <c r="A672" s="21"/>
      <c r="B672" s="21"/>
      <c r="C672" s="21"/>
      <c r="D672" s="21"/>
      <c r="E672" s="21"/>
      <c r="F672" s="33"/>
      <c r="G672" s="34"/>
    </row>
    <row r="673" spans="1:7">
      <c r="A673" s="21"/>
      <c r="B673" s="21"/>
      <c r="C673" s="21"/>
      <c r="D673" s="21"/>
      <c r="E673" s="21"/>
      <c r="F673" s="33"/>
      <c r="G673" s="34"/>
    </row>
    <row r="674" spans="1:7">
      <c r="A674" s="21"/>
      <c r="B674" s="21"/>
      <c r="C674" s="21"/>
      <c r="D674" s="21"/>
      <c r="E674" s="21"/>
      <c r="F674" s="33"/>
      <c r="G674" s="34"/>
    </row>
    <row r="675" spans="1:7">
      <c r="A675" s="21"/>
      <c r="B675" s="21"/>
      <c r="C675" s="21"/>
      <c r="D675" s="21"/>
      <c r="E675" s="21"/>
      <c r="F675" s="33"/>
      <c r="G675" s="34"/>
    </row>
    <row r="676" spans="1:7">
      <c r="A676" s="21"/>
      <c r="B676" s="21"/>
      <c r="C676" s="21"/>
      <c r="D676" s="21"/>
      <c r="E676" s="21"/>
      <c r="F676" s="33"/>
      <c r="G676" s="34"/>
    </row>
    <row r="677" spans="1:7">
      <c r="A677" s="21"/>
      <c r="B677" s="21"/>
      <c r="C677" s="21"/>
      <c r="D677" s="21"/>
      <c r="E677" s="21"/>
      <c r="F677" s="33"/>
      <c r="G677" s="34"/>
    </row>
    <row r="678" spans="1:7">
      <c r="A678" s="21"/>
      <c r="B678" s="21"/>
      <c r="C678" s="21"/>
      <c r="D678" s="21"/>
      <c r="E678" s="21"/>
      <c r="F678" s="33"/>
      <c r="G678" s="34"/>
    </row>
    <row r="679" spans="1:7">
      <c r="A679" s="21"/>
      <c r="B679" s="21"/>
      <c r="C679" s="21"/>
      <c r="D679" s="21"/>
      <c r="E679" s="21"/>
      <c r="F679" s="33"/>
      <c r="G679" s="34"/>
    </row>
    <row r="680" spans="1:7">
      <c r="A680" s="21"/>
      <c r="B680" s="21"/>
      <c r="C680" s="21"/>
      <c r="D680" s="21"/>
      <c r="E680" s="21"/>
      <c r="F680" s="33"/>
      <c r="G680" s="34"/>
    </row>
    <row r="681" spans="1:7">
      <c r="A681" s="21"/>
      <c r="B681" s="21"/>
      <c r="C681" s="21"/>
      <c r="D681" s="21"/>
      <c r="E681" s="21"/>
      <c r="F681" s="33"/>
      <c r="G681" s="34"/>
    </row>
    <row r="682" spans="1:7">
      <c r="A682" s="21"/>
      <c r="B682" s="21"/>
      <c r="C682" s="21"/>
      <c r="D682" s="21"/>
      <c r="E682" s="21"/>
      <c r="F682" s="33"/>
      <c r="G682" s="34"/>
    </row>
    <row r="683" spans="1:7">
      <c r="A683" s="21"/>
      <c r="B683" s="21"/>
      <c r="C683" s="21"/>
      <c r="D683" s="21"/>
      <c r="E683" s="21"/>
      <c r="F683" s="33"/>
      <c r="G683" s="34"/>
    </row>
    <row r="684" spans="1:7">
      <c r="A684" s="21"/>
      <c r="B684" s="21"/>
      <c r="C684" s="21"/>
      <c r="D684" s="21"/>
      <c r="E684" s="21"/>
      <c r="F684" s="33"/>
      <c r="G684" s="34"/>
    </row>
    <row r="685" spans="1:7">
      <c r="A685" s="21"/>
      <c r="B685" s="21"/>
      <c r="C685" s="21"/>
      <c r="D685" s="21"/>
      <c r="E685" s="21"/>
      <c r="F685" s="33"/>
      <c r="G685" s="34"/>
    </row>
    <row r="686" spans="1:7">
      <c r="A686" s="21"/>
      <c r="B686" s="21"/>
      <c r="C686" s="21"/>
      <c r="D686" s="21"/>
      <c r="E686" s="21"/>
      <c r="F686" s="33"/>
      <c r="G686" s="34"/>
    </row>
    <row r="687" spans="1:7">
      <c r="A687" s="21"/>
      <c r="B687" s="21"/>
      <c r="C687" s="21"/>
      <c r="D687" s="21"/>
      <c r="E687" s="21"/>
      <c r="F687" s="33"/>
      <c r="G687" s="34"/>
    </row>
    <row r="688" spans="1:7">
      <c r="A688" s="21"/>
      <c r="B688" s="21"/>
      <c r="C688" s="21"/>
      <c r="D688" s="21"/>
      <c r="E688" s="21"/>
      <c r="F688" s="33"/>
      <c r="G688" s="34"/>
    </row>
    <row r="689" spans="1:7">
      <c r="A689" s="21"/>
      <c r="B689" s="21"/>
      <c r="C689" s="21"/>
      <c r="D689" s="21"/>
      <c r="E689" s="21"/>
      <c r="F689" s="33"/>
      <c r="G689" s="34"/>
    </row>
  </sheetData>
  <customSheetViews>
    <customSheetView guid="{683739B1-2C95-423C-A874-EEB29FECC755}" showRuler="0" topLeftCell="A35">
      <selection activeCell="H50" sqref="H50"/>
      <pageMargins left="0.25" right="0.26" top="0.46" bottom="0.42" header="0.28000000000000003" footer="0.28000000000000003"/>
      <pageSetup scale="80" orientation="portrait" r:id="rId1"/>
      <headerFooter alignWithMargins="0">
        <oddFooter>&amp;L&amp;Z&amp;F&amp;RPage &amp;P</oddFooter>
      </headerFooter>
    </customSheetView>
  </customSheetViews>
  <phoneticPr fontId="0" type="noConversion"/>
  <pageMargins left="0.9" right="0.5" top="0.65" bottom="0.5" header="0.28000000000000003" footer="0.28000000000000003"/>
  <pageSetup scale="78" orientation="portrait"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303"/>
  <sheetViews>
    <sheetView showGridLines="0" zoomScale="80" zoomScaleNormal="80" zoomScaleSheetLayoutView="77" workbookViewId="0">
      <selection activeCell="B4" sqref="B4:F4"/>
    </sheetView>
  </sheetViews>
  <sheetFormatPr defaultColWidth="19.42578125" defaultRowHeight="12.75"/>
  <cols>
    <col min="1" max="1" width="36.140625" style="65" customWidth="1"/>
    <col min="2" max="2" width="61.140625" style="70" customWidth="1"/>
    <col min="3" max="4" width="17.7109375" style="128" customWidth="1"/>
    <col min="5" max="5" width="17.7109375" style="141" customWidth="1"/>
    <col min="6" max="6" width="17.7109375" style="128" customWidth="1"/>
    <col min="7" max="7" width="19.42578125" style="173"/>
    <col min="8" max="8" width="31.28515625" style="173" customWidth="1"/>
    <col min="9" max="9" width="7.5703125" style="173" customWidth="1"/>
    <col min="10" max="10" width="13.42578125" style="173" customWidth="1"/>
    <col min="11" max="16384" width="19.42578125" style="70"/>
  </cols>
  <sheetData>
    <row r="1" spans="1:12" ht="23.25" customHeight="1">
      <c r="A1" s="126"/>
      <c r="B1" s="171"/>
      <c r="C1" s="171"/>
      <c r="D1" s="171"/>
      <c r="E1" s="171"/>
      <c r="F1" s="171"/>
    </row>
    <row r="2" spans="1:12" ht="23.25" customHeight="1">
      <c r="A2" s="126"/>
      <c r="B2" s="194" t="s">
        <v>165</v>
      </c>
      <c r="C2" s="194"/>
      <c r="D2" s="194"/>
      <c r="E2" s="194"/>
      <c r="F2" s="194"/>
    </row>
    <row r="3" spans="1:12" ht="23.25" customHeight="1">
      <c r="A3" s="126"/>
      <c r="B3" s="194" t="s">
        <v>166</v>
      </c>
      <c r="C3" s="194"/>
      <c r="D3" s="194"/>
      <c r="E3" s="194"/>
      <c r="F3" s="194"/>
    </row>
    <row r="4" spans="1:12" ht="23.25" customHeight="1">
      <c r="A4" s="126"/>
      <c r="B4" s="196" t="s">
        <v>169</v>
      </c>
      <c r="C4" s="194"/>
      <c r="D4" s="194"/>
      <c r="E4" s="194"/>
      <c r="F4" s="194"/>
    </row>
    <row r="5" spans="1:12" s="71" customFormat="1" ht="17.25" customHeight="1" thickBot="1">
      <c r="A5" s="134"/>
      <c r="B5" s="176"/>
      <c r="C5" s="176"/>
      <c r="D5" s="176"/>
      <c r="E5" s="176"/>
      <c r="F5" s="176"/>
      <c r="G5" s="173"/>
      <c r="H5" s="173"/>
      <c r="I5" s="173"/>
      <c r="J5" s="173"/>
      <c r="K5" s="70"/>
      <c r="L5" s="70"/>
    </row>
    <row r="6" spans="1:12" s="172" customFormat="1" ht="22.5" customHeight="1" thickTop="1">
      <c r="A6" s="190" t="s">
        <v>34</v>
      </c>
      <c r="B6" s="192" t="s">
        <v>23</v>
      </c>
      <c r="C6" s="181">
        <v>2011</v>
      </c>
      <c r="D6" s="182">
        <v>2011</v>
      </c>
      <c r="E6" s="181">
        <v>2012</v>
      </c>
      <c r="F6" s="182">
        <v>2012</v>
      </c>
      <c r="G6" s="174"/>
      <c r="H6" s="174"/>
      <c r="I6" s="174"/>
      <c r="J6" s="174"/>
      <c r="K6" s="142"/>
      <c r="L6" s="142"/>
    </row>
    <row r="7" spans="1:12" s="142" customFormat="1" ht="22.5" customHeight="1">
      <c r="A7" s="191"/>
      <c r="B7" s="193"/>
      <c r="C7" s="179" t="s">
        <v>21</v>
      </c>
      <c r="D7" s="180" t="s">
        <v>22</v>
      </c>
      <c r="E7" s="179" t="s">
        <v>21</v>
      </c>
      <c r="F7" s="180" t="s">
        <v>22</v>
      </c>
      <c r="G7" s="174"/>
      <c r="H7" s="174"/>
      <c r="I7" s="174"/>
      <c r="J7" s="174"/>
    </row>
    <row r="8" spans="1:12" ht="26.25">
      <c r="A8" s="200" t="s">
        <v>66</v>
      </c>
      <c r="B8" s="177" t="s">
        <v>1</v>
      </c>
      <c r="C8" s="197">
        <v>5</v>
      </c>
      <c r="D8" s="198">
        <v>716249</v>
      </c>
      <c r="E8" s="199">
        <v>7</v>
      </c>
      <c r="F8" s="198">
        <v>200991</v>
      </c>
    </row>
    <row r="9" spans="1:12" ht="15">
      <c r="A9" s="169"/>
      <c r="B9" s="177" t="s">
        <v>119</v>
      </c>
      <c r="C9" s="197">
        <v>1</v>
      </c>
      <c r="D9" s="198">
        <v>173703</v>
      </c>
      <c r="E9" s="199">
        <v>0</v>
      </c>
      <c r="F9" s="198">
        <v>0</v>
      </c>
    </row>
    <row r="10" spans="1:12" ht="15">
      <c r="A10" s="169"/>
      <c r="B10" s="177" t="s">
        <v>55</v>
      </c>
      <c r="C10" s="197">
        <v>2</v>
      </c>
      <c r="D10" s="198">
        <v>208386</v>
      </c>
      <c r="E10" s="199">
        <v>3</v>
      </c>
      <c r="F10" s="198">
        <v>734826</v>
      </c>
    </row>
    <row r="11" spans="1:12" ht="15">
      <c r="A11" s="169"/>
      <c r="B11" s="177" t="s">
        <v>47</v>
      </c>
      <c r="C11" s="197">
        <v>13</v>
      </c>
      <c r="D11" s="198">
        <v>1616242</v>
      </c>
      <c r="E11" s="199">
        <v>6</v>
      </c>
      <c r="F11" s="198">
        <v>659279</v>
      </c>
    </row>
    <row r="12" spans="1:12" ht="15">
      <c r="A12" s="169"/>
      <c r="B12" s="177" t="s">
        <v>2</v>
      </c>
      <c r="C12" s="197">
        <v>4</v>
      </c>
      <c r="D12" s="198">
        <v>460734</v>
      </c>
      <c r="E12" s="199">
        <v>2</v>
      </c>
      <c r="F12" s="198">
        <v>39322</v>
      </c>
    </row>
    <row r="13" spans="1:12" ht="15">
      <c r="A13" s="169"/>
      <c r="B13" s="177" t="s">
        <v>48</v>
      </c>
      <c r="C13" s="197">
        <v>17</v>
      </c>
      <c r="D13" s="198">
        <v>1116546</v>
      </c>
      <c r="E13" s="199">
        <v>18</v>
      </c>
      <c r="F13" s="198">
        <v>727036</v>
      </c>
    </row>
    <row r="14" spans="1:12" ht="15">
      <c r="A14" s="169"/>
      <c r="B14" s="177" t="s">
        <v>56</v>
      </c>
      <c r="C14" s="197">
        <v>7</v>
      </c>
      <c r="D14" s="198">
        <v>150496</v>
      </c>
      <c r="E14" s="199">
        <v>3</v>
      </c>
      <c r="F14" s="198">
        <v>163096</v>
      </c>
    </row>
    <row r="15" spans="1:12" s="168" customFormat="1" ht="15.95" customHeight="1">
      <c r="A15" s="201" t="s">
        <v>41</v>
      </c>
      <c r="B15" s="202" t="s">
        <v>0</v>
      </c>
      <c r="C15" s="201">
        <f>SUM(C8:C14)</f>
        <v>49</v>
      </c>
      <c r="D15" s="203">
        <f>SUM(D8:D14)</f>
        <v>4442356</v>
      </c>
      <c r="E15" s="201">
        <f>SUM(E8:E14)</f>
        <v>39</v>
      </c>
      <c r="F15" s="203">
        <f>SUM(F8:F14)</f>
        <v>2524550</v>
      </c>
      <c r="G15" s="175"/>
      <c r="H15" s="175"/>
      <c r="I15" s="175"/>
      <c r="J15" s="175"/>
    </row>
    <row r="16" spans="1:12" ht="15">
      <c r="A16" s="204" t="s">
        <v>67</v>
      </c>
      <c r="B16" s="177" t="s">
        <v>3</v>
      </c>
      <c r="C16" s="197">
        <v>2</v>
      </c>
      <c r="D16" s="198">
        <v>218514</v>
      </c>
      <c r="E16" s="199">
        <v>1</v>
      </c>
      <c r="F16" s="198">
        <v>9973</v>
      </c>
    </row>
    <row r="17" spans="1:10" ht="15">
      <c r="A17" s="169"/>
      <c r="B17" s="177" t="s">
        <v>4</v>
      </c>
      <c r="C17" s="197">
        <v>12</v>
      </c>
      <c r="D17" s="198">
        <v>1013628</v>
      </c>
      <c r="E17" s="199">
        <v>7</v>
      </c>
      <c r="F17" s="198">
        <v>1311425</v>
      </c>
    </row>
    <row r="18" spans="1:10" ht="15">
      <c r="A18" s="169"/>
      <c r="B18" s="177" t="s">
        <v>15</v>
      </c>
      <c r="C18" s="197">
        <v>1</v>
      </c>
      <c r="D18" s="198">
        <v>12000</v>
      </c>
      <c r="E18" s="199">
        <v>0</v>
      </c>
      <c r="F18" s="198">
        <v>0</v>
      </c>
    </row>
    <row r="19" spans="1:10" ht="15">
      <c r="A19" s="169"/>
      <c r="B19" s="177" t="s">
        <v>5</v>
      </c>
      <c r="C19" s="197">
        <v>8</v>
      </c>
      <c r="D19" s="198">
        <v>953681</v>
      </c>
      <c r="E19" s="199">
        <v>8</v>
      </c>
      <c r="F19" s="198">
        <v>1208519</v>
      </c>
    </row>
    <row r="20" spans="1:10" ht="15">
      <c r="A20" s="169"/>
      <c r="B20" s="177" t="s">
        <v>145</v>
      </c>
      <c r="C20" s="197">
        <v>0</v>
      </c>
      <c r="D20" s="198">
        <v>0</v>
      </c>
      <c r="E20" s="199">
        <v>1</v>
      </c>
      <c r="F20" s="198">
        <v>15200</v>
      </c>
    </row>
    <row r="21" spans="1:10" ht="15">
      <c r="A21" s="169"/>
      <c r="B21" s="177" t="s">
        <v>135</v>
      </c>
      <c r="C21" s="197">
        <v>1</v>
      </c>
      <c r="D21" s="198">
        <v>19878</v>
      </c>
      <c r="E21" s="199">
        <v>0</v>
      </c>
      <c r="F21" s="198">
        <v>0</v>
      </c>
    </row>
    <row r="22" spans="1:10" ht="15">
      <c r="A22" s="169"/>
      <c r="B22" s="177" t="s">
        <v>57</v>
      </c>
      <c r="C22" s="197">
        <v>57</v>
      </c>
      <c r="D22" s="198">
        <v>770505</v>
      </c>
      <c r="E22" s="199">
        <v>53</v>
      </c>
      <c r="F22" s="198">
        <v>447153</v>
      </c>
    </row>
    <row r="23" spans="1:10" ht="15">
      <c r="A23" s="169"/>
      <c r="B23" s="177" t="s">
        <v>100</v>
      </c>
      <c r="C23" s="197">
        <v>1</v>
      </c>
      <c r="D23" s="198">
        <v>97976</v>
      </c>
      <c r="E23" s="199">
        <v>0</v>
      </c>
      <c r="F23" s="198">
        <v>0</v>
      </c>
    </row>
    <row r="24" spans="1:10" ht="15">
      <c r="A24" s="169"/>
      <c r="B24" s="177" t="s">
        <v>16</v>
      </c>
      <c r="C24" s="197">
        <v>2</v>
      </c>
      <c r="D24" s="198">
        <v>221508</v>
      </c>
      <c r="E24" s="199">
        <v>0</v>
      </c>
      <c r="F24" s="198">
        <v>0</v>
      </c>
    </row>
    <row r="25" spans="1:10" ht="15">
      <c r="A25" s="169"/>
      <c r="B25" s="177" t="s">
        <v>46</v>
      </c>
      <c r="C25" s="197">
        <v>2</v>
      </c>
      <c r="D25" s="198">
        <v>589381</v>
      </c>
      <c r="E25" s="199">
        <v>1</v>
      </c>
      <c r="F25" s="198">
        <v>30000</v>
      </c>
    </row>
    <row r="26" spans="1:10" ht="15">
      <c r="A26" s="169"/>
      <c r="B26" s="177" t="s">
        <v>6</v>
      </c>
      <c r="C26" s="197">
        <v>6</v>
      </c>
      <c r="D26" s="198">
        <v>1154065</v>
      </c>
      <c r="E26" s="199">
        <v>7</v>
      </c>
      <c r="F26" s="198">
        <v>579468</v>
      </c>
    </row>
    <row r="27" spans="1:10" ht="15">
      <c r="A27" s="169"/>
      <c r="B27" s="177" t="s">
        <v>136</v>
      </c>
      <c r="C27" s="197">
        <v>1</v>
      </c>
      <c r="D27" s="198">
        <v>1981</v>
      </c>
      <c r="E27" s="199">
        <v>2</v>
      </c>
      <c r="F27" s="198">
        <v>14310</v>
      </c>
    </row>
    <row r="28" spans="1:10" ht="15">
      <c r="A28" s="169"/>
      <c r="B28" s="177" t="s">
        <v>146</v>
      </c>
      <c r="C28" s="197">
        <v>0</v>
      </c>
      <c r="D28" s="198">
        <v>0</v>
      </c>
      <c r="E28" s="199">
        <v>1</v>
      </c>
      <c r="F28" s="198">
        <v>61286</v>
      </c>
    </row>
    <row r="29" spans="1:10" ht="15">
      <c r="A29" s="169"/>
      <c r="B29" s="177" t="s">
        <v>17</v>
      </c>
      <c r="C29" s="197">
        <v>8</v>
      </c>
      <c r="D29" s="198">
        <v>777104</v>
      </c>
      <c r="E29" s="199">
        <v>7</v>
      </c>
      <c r="F29" s="198">
        <v>590608</v>
      </c>
    </row>
    <row r="30" spans="1:10" ht="15">
      <c r="A30" s="169"/>
      <c r="B30" s="177" t="s">
        <v>7</v>
      </c>
      <c r="C30" s="197">
        <v>17</v>
      </c>
      <c r="D30" s="198">
        <v>4282482</v>
      </c>
      <c r="E30" s="199">
        <v>16</v>
      </c>
      <c r="F30" s="198">
        <v>2086812</v>
      </c>
    </row>
    <row r="31" spans="1:10" ht="15">
      <c r="A31" s="169"/>
      <c r="B31" s="177" t="s">
        <v>115</v>
      </c>
      <c r="C31" s="197">
        <v>1</v>
      </c>
      <c r="D31" s="198">
        <v>24000</v>
      </c>
      <c r="E31" s="199">
        <v>0</v>
      </c>
      <c r="F31" s="198">
        <v>0</v>
      </c>
    </row>
    <row r="32" spans="1:10" s="168" customFormat="1" ht="15.95" customHeight="1">
      <c r="A32" s="201" t="s">
        <v>41</v>
      </c>
      <c r="B32" s="202" t="s">
        <v>0</v>
      </c>
      <c r="C32" s="201">
        <f>SUM(C16:C31)</f>
        <v>119</v>
      </c>
      <c r="D32" s="203">
        <f>SUM(D16:D31)</f>
        <v>10136703</v>
      </c>
      <c r="E32" s="201">
        <f>SUM(E16:E31)</f>
        <v>104</v>
      </c>
      <c r="F32" s="203">
        <f>SUM(F16:F31)</f>
        <v>6354754</v>
      </c>
      <c r="G32" s="175"/>
      <c r="H32" s="175"/>
      <c r="I32" s="175"/>
      <c r="J32" s="175"/>
    </row>
    <row r="33" spans="1:10" ht="26.25">
      <c r="A33" s="205" t="s">
        <v>68</v>
      </c>
      <c r="B33" s="177" t="s">
        <v>117</v>
      </c>
      <c r="C33" s="197">
        <v>22</v>
      </c>
      <c r="D33" s="198">
        <v>2975318</v>
      </c>
      <c r="E33" s="199">
        <v>22</v>
      </c>
      <c r="F33" s="198">
        <v>3508894</v>
      </c>
    </row>
    <row r="34" spans="1:10" ht="15">
      <c r="A34" s="169"/>
      <c r="B34" s="177" t="s">
        <v>58</v>
      </c>
      <c r="C34" s="197">
        <v>3</v>
      </c>
      <c r="D34" s="198">
        <v>331740</v>
      </c>
      <c r="E34" s="199">
        <v>4</v>
      </c>
      <c r="F34" s="198">
        <v>347258</v>
      </c>
    </row>
    <row r="35" spans="1:10" ht="15">
      <c r="A35" s="169"/>
      <c r="B35" s="177" t="s">
        <v>49</v>
      </c>
      <c r="C35" s="197">
        <v>10</v>
      </c>
      <c r="D35" s="198">
        <v>814498</v>
      </c>
      <c r="E35" s="199">
        <v>9</v>
      </c>
      <c r="F35" s="198">
        <v>835053</v>
      </c>
    </row>
    <row r="36" spans="1:10" ht="15">
      <c r="A36" s="169"/>
      <c r="B36" s="177" t="s">
        <v>137</v>
      </c>
      <c r="C36" s="197">
        <v>2</v>
      </c>
      <c r="D36" s="198">
        <v>42500</v>
      </c>
      <c r="E36" s="199">
        <v>2</v>
      </c>
      <c r="F36" s="198">
        <v>91108</v>
      </c>
    </row>
    <row r="37" spans="1:10" ht="15">
      <c r="A37" s="169"/>
      <c r="B37" s="177" t="s">
        <v>20</v>
      </c>
      <c r="C37" s="197">
        <v>1</v>
      </c>
      <c r="D37" s="198">
        <v>2141649</v>
      </c>
      <c r="E37" s="199">
        <v>2</v>
      </c>
      <c r="F37" s="198">
        <v>4051398</v>
      </c>
    </row>
    <row r="38" spans="1:10" s="168" customFormat="1" ht="15.95" customHeight="1">
      <c r="A38" s="201" t="s">
        <v>41</v>
      </c>
      <c r="B38" s="202" t="s">
        <v>0</v>
      </c>
      <c r="C38" s="201">
        <f>SUM(C33:C37)</f>
        <v>38</v>
      </c>
      <c r="D38" s="203">
        <f>SUM(D33:D37)</f>
        <v>6305705</v>
      </c>
      <c r="E38" s="201">
        <f>SUM(E33:E37)</f>
        <v>39</v>
      </c>
      <c r="F38" s="203">
        <f>SUM(F33:F37)</f>
        <v>8833711</v>
      </c>
      <c r="G38" s="175"/>
      <c r="H38" s="175"/>
      <c r="I38" s="175"/>
      <c r="J38" s="175"/>
    </row>
    <row r="39" spans="1:10" ht="26.25">
      <c r="A39" s="205" t="s">
        <v>69</v>
      </c>
      <c r="B39" s="177" t="s">
        <v>59</v>
      </c>
      <c r="C39" s="197">
        <v>1</v>
      </c>
      <c r="D39" s="198">
        <v>46398</v>
      </c>
      <c r="E39" s="199">
        <v>1</v>
      </c>
      <c r="F39" s="198">
        <v>30000</v>
      </c>
    </row>
    <row r="40" spans="1:10" ht="15">
      <c r="A40" s="169"/>
      <c r="B40" s="177" t="s">
        <v>18</v>
      </c>
      <c r="C40" s="197">
        <v>4</v>
      </c>
      <c r="D40" s="198">
        <v>246685</v>
      </c>
      <c r="E40" s="199">
        <v>4</v>
      </c>
      <c r="F40" s="198">
        <v>460982</v>
      </c>
    </row>
    <row r="41" spans="1:10" ht="15">
      <c r="A41" s="169"/>
      <c r="B41" s="177" t="s">
        <v>50</v>
      </c>
      <c r="C41" s="197">
        <v>8</v>
      </c>
      <c r="D41" s="198">
        <v>1047484</v>
      </c>
      <c r="E41" s="199">
        <v>9</v>
      </c>
      <c r="F41" s="198">
        <v>2344244</v>
      </c>
    </row>
    <row r="42" spans="1:10" ht="15">
      <c r="A42" s="169"/>
      <c r="B42" s="177" t="s">
        <v>97</v>
      </c>
      <c r="C42" s="197">
        <v>29</v>
      </c>
      <c r="D42" s="198">
        <v>2682312</v>
      </c>
      <c r="E42" s="199">
        <v>31</v>
      </c>
      <c r="F42" s="198">
        <v>3663164</v>
      </c>
    </row>
    <row r="43" spans="1:10" s="168" customFormat="1" ht="15.95" customHeight="1">
      <c r="A43" s="201" t="s">
        <v>41</v>
      </c>
      <c r="B43" s="202" t="s">
        <v>0</v>
      </c>
      <c r="C43" s="201">
        <f>SUM(C39:C42)</f>
        <v>42</v>
      </c>
      <c r="D43" s="203">
        <f>SUM(D39:D42)</f>
        <v>4022879</v>
      </c>
      <c r="E43" s="201">
        <f>SUM(E39:E42)</f>
        <v>45</v>
      </c>
      <c r="F43" s="203">
        <f>SUM(F39:F42)</f>
        <v>6498390</v>
      </c>
      <c r="G43" s="175"/>
      <c r="H43" s="175"/>
      <c r="I43" s="175"/>
      <c r="J43" s="175"/>
    </row>
    <row r="44" spans="1:10" ht="15">
      <c r="A44" s="205" t="s">
        <v>72</v>
      </c>
      <c r="B44" s="177" t="s">
        <v>51</v>
      </c>
      <c r="C44" s="197">
        <v>5</v>
      </c>
      <c r="D44" s="198">
        <v>3125648</v>
      </c>
      <c r="E44" s="199">
        <v>5</v>
      </c>
      <c r="F44" s="198">
        <v>2007139</v>
      </c>
    </row>
    <row r="45" spans="1:10" ht="15">
      <c r="A45" s="169"/>
      <c r="B45" s="177" t="s">
        <v>147</v>
      </c>
      <c r="C45" s="197">
        <v>0</v>
      </c>
      <c r="D45" s="198">
        <v>0</v>
      </c>
      <c r="E45" s="199">
        <v>2</v>
      </c>
      <c r="F45" s="198">
        <v>1118</v>
      </c>
    </row>
    <row r="46" spans="1:10" ht="15">
      <c r="A46" s="169"/>
      <c r="B46" s="177" t="s">
        <v>8</v>
      </c>
      <c r="C46" s="197">
        <v>12</v>
      </c>
      <c r="D46" s="198">
        <v>4684649</v>
      </c>
      <c r="E46" s="199">
        <v>16</v>
      </c>
      <c r="F46" s="198">
        <v>7000152</v>
      </c>
    </row>
    <row r="47" spans="1:10" ht="15">
      <c r="A47" s="169"/>
      <c r="B47" s="177" t="s">
        <v>62</v>
      </c>
      <c r="C47" s="197">
        <v>3</v>
      </c>
      <c r="D47" s="198">
        <v>1166400</v>
      </c>
      <c r="E47" s="199">
        <v>1</v>
      </c>
      <c r="F47" s="198">
        <v>25000</v>
      </c>
    </row>
    <row r="48" spans="1:10" ht="15">
      <c r="A48" s="169"/>
      <c r="B48" s="177" t="s">
        <v>63</v>
      </c>
      <c r="C48" s="197">
        <v>7</v>
      </c>
      <c r="D48" s="198">
        <v>2398200</v>
      </c>
      <c r="E48" s="199">
        <v>8</v>
      </c>
      <c r="F48" s="198">
        <v>2525224</v>
      </c>
    </row>
    <row r="49" spans="1:6" ht="15">
      <c r="A49" s="169"/>
      <c r="B49" s="177" t="s">
        <v>35</v>
      </c>
      <c r="C49" s="197">
        <v>1</v>
      </c>
      <c r="D49" s="198">
        <v>13500</v>
      </c>
      <c r="E49" s="199">
        <v>1</v>
      </c>
      <c r="F49" s="198">
        <v>18500</v>
      </c>
    </row>
    <row r="50" spans="1:6" ht="15">
      <c r="A50" s="169"/>
      <c r="B50" s="177" t="s">
        <v>52</v>
      </c>
      <c r="C50" s="197">
        <v>4</v>
      </c>
      <c r="D50" s="198">
        <v>254588</v>
      </c>
      <c r="E50" s="199">
        <v>2</v>
      </c>
      <c r="F50" s="198">
        <v>207819</v>
      </c>
    </row>
    <row r="51" spans="1:6" ht="15">
      <c r="A51" s="169"/>
      <c r="B51" s="177" t="s">
        <v>120</v>
      </c>
      <c r="C51" s="197">
        <v>0</v>
      </c>
      <c r="D51" s="198">
        <v>0</v>
      </c>
      <c r="E51" s="199">
        <v>1</v>
      </c>
      <c r="F51" s="198">
        <v>50000</v>
      </c>
    </row>
    <row r="52" spans="1:6" ht="15">
      <c r="A52" s="169"/>
      <c r="B52" s="177" t="s">
        <v>77</v>
      </c>
      <c r="C52" s="197">
        <v>15</v>
      </c>
      <c r="D52" s="198">
        <v>3025756</v>
      </c>
      <c r="E52" s="199">
        <v>18</v>
      </c>
      <c r="F52" s="198">
        <v>2118926</v>
      </c>
    </row>
    <row r="53" spans="1:6" ht="15">
      <c r="A53" s="169"/>
      <c r="B53" s="177" t="s">
        <v>78</v>
      </c>
      <c r="C53" s="197">
        <v>10</v>
      </c>
      <c r="D53" s="198">
        <v>2095808</v>
      </c>
      <c r="E53" s="199">
        <v>5</v>
      </c>
      <c r="F53" s="198">
        <v>1002791</v>
      </c>
    </row>
    <row r="54" spans="1:6" ht="15">
      <c r="A54" s="169"/>
      <c r="B54" s="177" t="s">
        <v>101</v>
      </c>
      <c r="C54" s="197">
        <v>3</v>
      </c>
      <c r="D54" s="198">
        <v>313448</v>
      </c>
      <c r="E54" s="199">
        <v>2</v>
      </c>
      <c r="F54" s="198">
        <v>4384</v>
      </c>
    </row>
    <row r="55" spans="1:6" ht="15">
      <c r="A55" s="169"/>
      <c r="B55" s="177" t="s">
        <v>79</v>
      </c>
      <c r="C55" s="197">
        <v>3</v>
      </c>
      <c r="D55" s="198">
        <v>604753</v>
      </c>
      <c r="E55" s="199">
        <v>1</v>
      </c>
      <c r="F55" s="198">
        <v>300000</v>
      </c>
    </row>
    <row r="56" spans="1:6" ht="15">
      <c r="A56" s="169"/>
      <c r="B56" s="177" t="s">
        <v>80</v>
      </c>
      <c r="C56" s="197">
        <v>2</v>
      </c>
      <c r="D56" s="198">
        <v>571533</v>
      </c>
      <c r="E56" s="199">
        <v>0</v>
      </c>
      <c r="F56" s="198">
        <v>0</v>
      </c>
    </row>
    <row r="57" spans="1:6" ht="15">
      <c r="A57" s="169"/>
      <c r="B57" s="177" t="s">
        <v>81</v>
      </c>
      <c r="C57" s="197">
        <v>8</v>
      </c>
      <c r="D57" s="198">
        <v>975749</v>
      </c>
      <c r="E57" s="199">
        <v>7</v>
      </c>
      <c r="F57" s="198">
        <v>2116295</v>
      </c>
    </row>
    <row r="58" spans="1:6" ht="15">
      <c r="A58" s="169"/>
      <c r="B58" s="177" t="s">
        <v>82</v>
      </c>
      <c r="C58" s="197">
        <v>9</v>
      </c>
      <c r="D58" s="198">
        <v>3908733</v>
      </c>
      <c r="E58" s="199">
        <v>13</v>
      </c>
      <c r="F58" s="198">
        <v>5146077</v>
      </c>
    </row>
    <row r="59" spans="1:6" ht="15">
      <c r="A59" s="169"/>
      <c r="B59" s="177" t="s">
        <v>83</v>
      </c>
      <c r="C59" s="197">
        <v>5</v>
      </c>
      <c r="D59" s="198">
        <v>2631775</v>
      </c>
      <c r="E59" s="199">
        <v>4</v>
      </c>
      <c r="F59" s="198">
        <v>1755415</v>
      </c>
    </row>
    <row r="60" spans="1:6" ht="15">
      <c r="A60" s="169"/>
      <c r="B60" s="177" t="s">
        <v>121</v>
      </c>
      <c r="C60" s="197">
        <v>1</v>
      </c>
      <c r="D60" s="198">
        <v>7195</v>
      </c>
      <c r="E60" s="199">
        <v>1</v>
      </c>
      <c r="F60" s="198">
        <v>6896</v>
      </c>
    </row>
    <row r="61" spans="1:6" ht="15">
      <c r="A61" s="169"/>
      <c r="B61" s="177" t="s">
        <v>84</v>
      </c>
      <c r="C61" s="197">
        <v>25</v>
      </c>
      <c r="D61" s="198">
        <v>7910133</v>
      </c>
      <c r="E61" s="199">
        <v>20</v>
      </c>
      <c r="F61" s="198">
        <v>3559403</v>
      </c>
    </row>
    <row r="62" spans="1:6" ht="15">
      <c r="A62" s="169"/>
      <c r="B62" s="177" t="s">
        <v>85</v>
      </c>
      <c r="C62" s="197">
        <v>1</v>
      </c>
      <c r="D62" s="198">
        <v>338625</v>
      </c>
      <c r="E62" s="199">
        <v>1</v>
      </c>
      <c r="F62" s="198">
        <v>335239</v>
      </c>
    </row>
    <row r="63" spans="1:6" ht="15">
      <c r="A63" s="169"/>
      <c r="B63" s="177" t="s">
        <v>64</v>
      </c>
      <c r="C63" s="197">
        <v>8</v>
      </c>
      <c r="D63" s="198">
        <v>3393425</v>
      </c>
      <c r="E63" s="199">
        <v>10</v>
      </c>
      <c r="F63" s="198">
        <v>3100938</v>
      </c>
    </row>
    <row r="64" spans="1:6" ht="15">
      <c r="A64" s="169"/>
      <c r="B64" s="177" t="s">
        <v>53</v>
      </c>
      <c r="C64" s="197">
        <v>12</v>
      </c>
      <c r="D64" s="198">
        <v>5092118</v>
      </c>
      <c r="E64" s="199">
        <v>13</v>
      </c>
      <c r="F64" s="198">
        <v>5278754</v>
      </c>
    </row>
    <row r="65" spans="1:6" ht="15">
      <c r="A65" s="169"/>
      <c r="B65" s="177" t="s">
        <v>9</v>
      </c>
      <c r="C65" s="197">
        <v>17</v>
      </c>
      <c r="D65" s="198">
        <v>2599432</v>
      </c>
      <c r="E65" s="199">
        <v>11</v>
      </c>
      <c r="F65" s="198">
        <v>2019024</v>
      </c>
    </row>
    <row r="66" spans="1:6" ht="15">
      <c r="A66" s="169"/>
      <c r="B66" s="177" t="s">
        <v>138</v>
      </c>
      <c r="C66" s="197">
        <v>3</v>
      </c>
      <c r="D66" s="198">
        <v>346708</v>
      </c>
      <c r="E66" s="199">
        <v>5</v>
      </c>
      <c r="F66" s="198">
        <v>708332</v>
      </c>
    </row>
    <row r="67" spans="1:6" ht="15">
      <c r="A67" s="169"/>
      <c r="B67" s="177" t="s">
        <v>86</v>
      </c>
      <c r="C67" s="197">
        <v>1</v>
      </c>
      <c r="D67" s="198">
        <v>186244</v>
      </c>
      <c r="E67" s="199">
        <v>1</v>
      </c>
      <c r="F67" s="198">
        <v>0</v>
      </c>
    </row>
    <row r="68" spans="1:6" ht="15">
      <c r="A68" s="169"/>
      <c r="B68" s="177" t="s">
        <v>87</v>
      </c>
      <c r="C68" s="197">
        <v>5</v>
      </c>
      <c r="D68" s="198">
        <v>940897</v>
      </c>
      <c r="E68" s="199">
        <v>1</v>
      </c>
      <c r="F68" s="198">
        <v>317295</v>
      </c>
    </row>
    <row r="69" spans="1:6" ht="15">
      <c r="A69" s="169"/>
      <c r="B69" s="177" t="s">
        <v>139</v>
      </c>
      <c r="C69" s="197">
        <v>3</v>
      </c>
      <c r="D69" s="198">
        <v>1192875</v>
      </c>
      <c r="E69" s="199">
        <v>5</v>
      </c>
      <c r="F69" s="198">
        <v>1467624</v>
      </c>
    </row>
    <row r="70" spans="1:6" ht="15">
      <c r="A70" s="169"/>
      <c r="B70" s="177" t="s">
        <v>10</v>
      </c>
      <c r="C70" s="197">
        <v>7</v>
      </c>
      <c r="D70" s="198">
        <v>1187294</v>
      </c>
      <c r="E70" s="199">
        <v>10</v>
      </c>
      <c r="F70" s="198">
        <v>2210219</v>
      </c>
    </row>
    <row r="71" spans="1:6" ht="15">
      <c r="A71" s="169"/>
      <c r="B71" s="177" t="s">
        <v>54</v>
      </c>
      <c r="C71" s="197">
        <v>10</v>
      </c>
      <c r="D71" s="198">
        <v>459538</v>
      </c>
      <c r="E71" s="199">
        <v>5</v>
      </c>
      <c r="F71" s="198">
        <v>402307</v>
      </c>
    </row>
    <row r="72" spans="1:6" ht="15">
      <c r="A72" s="169"/>
      <c r="B72" s="177" t="s">
        <v>11</v>
      </c>
      <c r="C72" s="197">
        <v>30</v>
      </c>
      <c r="D72" s="198">
        <v>4873528</v>
      </c>
      <c r="E72" s="199">
        <v>29</v>
      </c>
      <c r="F72" s="198">
        <v>4396084</v>
      </c>
    </row>
    <row r="73" spans="1:6" ht="15">
      <c r="A73" s="169"/>
      <c r="B73" s="177" t="s">
        <v>88</v>
      </c>
      <c r="C73" s="197">
        <v>1</v>
      </c>
      <c r="D73" s="198">
        <v>8094</v>
      </c>
      <c r="E73" s="199">
        <v>1</v>
      </c>
      <c r="F73" s="198">
        <v>73566</v>
      </c>
    </row>
    <row r="74" spans="1:6" ht="15">
      <c r="A74" s="169"/>
      <c r="B74" s="177" t="s">
        <v>89</v>
      </c>
      <c r="C74" s="197">
        <v>3</v>
      </c>
      <c r="D74" s="198">
        <v>395984</v>
      </c>
      <c r="E74" s="199">
        <v>3</v>
      </c>
      <c r="F74" s="198">
        <v>516016</v>
      </c>
    </row>
    <row r="75" spans="1:6" ht="15">
      <c r="A75" s="169"/>
      <c r="B75" s="177" t="s">
        <v>90</v>
      </c>
      <c r="C75" s="197">
        <v>3</v>
      </c>
      <c r="D75" s="198">
        <v>284679</v>
      </c>
      <c r="E75" s="199">
        <v>2</v>
      </c>
      <c r="F75" s="198">
        <v>73963</v>
      </c>
    </row>
    <row r="76" spans="1:6" ht="15">
      <c r="A76" s="169"/>
      <c r="B76" s="177" t="s">
        <v>12</v>
      </c>
      <c r="C76" s="197">
        <v>27</v>
      </c>
      <c r="D76" s="198">
        <v>10055751</v>
      </c>
      <c r="E76" s="199">
        <v>24</v>
      </c>
      <c r="F76" s="198">
        <v>6048092</v>
      </c>
    </row>
    <row r="77" spans="1:6" ht="15">
      <c r="A77" s="169"/>
      <c r="B77" s="177" t="s">
        <v>91</v>
      </c>
      <c r="C77" s="197">
        <v>4</v>
      </c>
      <c r="D77" s="198">
        <v>236417</v>
      </c>
      <c r="E77" s="199">
        <v>3</v>
      </c>
      <c r="F77" s="198">
        <v>245288</v>
      </c>
    </row>
    <row r="78" spans="1:6" ht="15">
      <c r="A78" s="169"/>
      <c r="B78" s="177" t="s">
        <v>122</v>
      </c>
      <c r="C78" s="197">
        <v>0</v>
      </c>
      <c r="D78" s="198">
        <v>0</v>
      </c>
      <c r="E78" s="199">
        <v>3</v>
      </c>
      <c r="F78" s="198">
        <v>38651</v>
      </c>
    </row>
    <row r="79" spans="1:6" ht="15">
      <c r="A79" s="169"/>
      <c r="B79" s="177" t="s">
        <v>148</v>
      </c>
      <c r="C79" s="197">
        <v>0</v>
      </c>
      <c r="D79" s="198">
        <v>0</v>
      </c>
      <c r="E79" s="199">
        <v>1</v>
      </c>
      <c r="F79" s="198">
        <v>7900</v>
      </c>
    </row>
    <row r="80" spans="1:6" ht="15">
      <c r="A80" s="169"/>
      <c r="B80" s="177" t="s">
        <v>92</v>
      </c>
      <c r="C80" s="197">
        <v>3</v>
      </c>
      <c r="D80" s="198">
        <v>638956</v>
      </c>
      <c r="E80" s="199">
        <v>4</v>
      </c>
      <c r="F80" s="198">
        <v>569008</v>
      </c>
    </row>
    <row r="81" spans="1:10" ht="15">
      <c r="A81" s="169"/>
      <c r="B81" s="177" t="s">
        <v>93</v>
      </c>
      <c r="C81" s="197">
        <v>1</v>
      </c>
      <c r="D81" s="198">
        <v>2560</v>
      </c>
      <c r="E81" s="199">
        <v>1</v>
      </c>
      <c r="F81" s="198">
        <v>2012</v>
      </c>
    </row>
    <row r="82" spans="1:10" ht="15">
      <c r="A82" s="169"/>
      <c r="B82" s="177" t="s">
        <v>13</v>
      </c>
      <c r="C82" s="197">
        <v>3</v>
      </c>
      <c r="D82" s="198">
        <v>2997149</v>
      </c>
      <c r="E82" s="199">
        <v>6</v>
      </c>
      <c r="F82" s="198">
        <v>3451779</v>
      </c>
    </row>
    <row r="83" spans="1:10" ht="15">
      <c r="A83" s="169"/>
      <c r="B83" s="177" t="s">
        <v>14</v>
      </c>
      <c r="C83" s="197">
        <v>18</v>
      </c>
      <c r="D83" s="198">
        <v>6593912</v>
      </c>
      <c r="E83" s="199">
        <v>17</v>
      </c>
      <c r="F83" s="198">
        <v>5943261</v>
      </c>
    </row>
    <row r="84" spans="1:10" ht="15">
      <c r="A84" s="169"/>
      <c r="B84" s="177" t="s">
        <v>19</v>
      </c>
      <c r="C84" s="197">
        <v>2</v>
      </c>
      <c r="D84" s="198">
        <v>82796</v>
      </c>
      <c r="E84" s="199">
        <v>1</v>
      </c>
      <c r="F84" s="198">
        <v>2034</v>
      </c>
    </row>
    <row r="85" spans="1:10" ht="15">
      <c r="A85" s="169"/>
      <c r="B85" s="177" t="s">
        <v>116</v>
      </c>
      <c r="C85" s="197">
        <v>5</v>
      </c>
      <c r="D85" s="198">
        <v>180112</v>
      </c>
      <c r="E85" s="199">
        <v>6</v>
      </c>
      <c r="F85" s="198">
        <v>307797</v>
      </c>
    </row>
    <row r="86" spans="1:10" ht="15">
      <c r="A86" s="169"/>
      <c r="B86" s="177" t="s">
        <v>94</v>
      </c>
      <c r="C86" s="197">
        <v>1</v>
      </c>
      <c r="D86" s="198">
        <v>4071</v>
      </c>
      <c r="E86" s="199">
        <v>4</v>
      </c>
      <c r="F86" s="198">
        <v>50145</v>
      </c>
    </row>
    <row r="87" spans="1:10" ht="15">
      <c r="A87" s="169"/>
      <c r="B87" s="177" t="s">
        <v>98</v>
      </c>
      <c r="C87" s="197">
        <v>1</v>
      </c>
      <c r="D87" s="198">
        <v>16771</v>
      </c>
      <c r="E87" s="199">
        <v>1</v>
      </c>
      <c r="F87" s="198">
        <v>21584</v>
      </c>
    </row>
    <row r="88" spans="1:10" ht="15">
      <c r="A88" s="169"/>
      <c r="B88" s="177" t="s">
        <v>95</v>
      </c>
      <c r="C88" s="197">
        <v>3</v>
      </c>
      <c r="D88" s="198">
        <v>431157</v>
      </c>
      <c r="E88" s="199">
        <v>2</v>
      </c>
      <c r="F88" s="198">
        <v>299878</v>
      </c>
    </row>
    <row r="89" spans="1:10" ht="15">
      <c r="A89" s="169"/>
      <c r="B89" s="177" t="s">
        <v>39</v>
      </c>
      <c r="C89" s="197">
        <v>19</v>
      </c>
      <c r="D89" s="198">
        <v>1374779</v>
      </c>
      <c r="E89" s="199">
        <v>21</v>
      </c>
      <c r="F89" s="198">
        <v>2931553</v>
      </c>
    </row>
    <row r="90" spans="1:10" s="168" customFormat="1" ht="15.95" customHeight="1">
      <c r="A90" s="201" t="s">
        <v>41</v>
      </c>
      <c r="B90" s="202" t="s">
        <v>0</v>
      </c>
      <c r="C90" s="201">
        <f>SUM(C44:C89)</f>
        <v>304</v>
      </c>
      <c r="D90" s="203">
        <f>SUM(D44:D89)</f>
        <v>77601740</v>
      </c>
      <c r="E90" s="201">
        <f>SUM(E44:E89)</f>
        <v>298</v>
      </c>
      <c r="F90" s="203">
        <f>SUM(F44:F89)</f>
        <v>68663482</v>
      </c>
      <c r="G90" s="175"/>
      <c r="H90" s="175"/>
      <c r="I90" s="175"/>
      <c r="J90" s="175"/>
    </row>
    <row r="91" spans="1:10" ht="26.25">
      <c r="A91" s="204" t="s">
        <v>73</v>
      </c>
      <c r="B91" s="177" t="s">
        <v>149</v>
      </c>
      <c r="C91" s="197">
        <v>0</v>
      </c>
      <c r="D91" s="198">
        <v>0</v>
      </c>
      <c r="E91" s="199">
        <v>1</v>
      </c>
      <c r="F91" s="198">
        <v>102069</v>
      </c>
    </row>
    <row r="92" spans="1:10" ht="15">
      <c r="A92" s="169"/>
      <c r="B92" s="177" t="s">
        <v>140</v>
      </c>
      <c r="C92" s="197">
        <v>1</v>
      </c>
      <c r="D92" s="198">
        <v>103904</v>
      </c>
      <c r="E92" s="199">
        <v>1</v>
      </c>
      <c r="F92" s="198">
        <v>112307</v>
      </c>
    </row>
    <row r="93" spans="1:10" ht="15">
      <c r="A93" s="169"/>
      <c r="B93" s="177" t="s">
        <v>141</v>
      </c>
      <c r="C93" s="197">
        <v>1</v>
      </c>
      <c r="D93" s="198">
        <v>308000</v>
      </c>
      <c r="E93" s="199">
        <v>0</v>
      </c>
      <c r="F93" s="198">
        <v>0</v>
      </c>
    </row>
    <row r="94" spans="1:10" ht="15">
      <c r="A94" s="169"/>
      <c r="B94" s="177" t="s">
        <v>45</v>
      </c>
      <c r="C94" s="197">
        <v>1</v>
      </c>
      <c r="D94" s="198">
        <v>37163</v>
      </c>
      <c r="E94" s="199">
        <v>0</v>
      </c>
      <c r="F94" s="198">
        <v>0</v>
      </c>
    </row>
    <row r="95" spans="1:10" ht="15">
      <c r="A95" s="169"/>
      <c r="B95" s="177" t="s">
        <v>65</v>
      </c>
      <c r="C95" s="197">
        <v>1</v>
      </c>
      <c r="D95" s="198">
        <v>743029</v>
      </c>
      <c r="E95" s="199">
        <v>0</v>
      </c>
      <c r="F95" s="198">
        <v>0</v>
      </c>
    </row>
    <row r="96" spans="1:10" s="168" customFormat="1" ht="15.95" customHeight="1">
      <c r="A96" s="201"/>
      <c r="B96" s="202" t="s">
        <v>0</v>
      </c>
      <c r="C96" s="201">
        <f>SUM(C91:C95)</f>
        <v>4</v>
      </c>
      <c r="D96" s="203">
        <f>SUM(D91:D95)</f>
        <v>1192096</v>
      </c>
      <c r="E96" s="201">
        <f>SUM(E91:E95)</f>
        <v>2</v>
      </c>
      <c r="F96" s="203">
        <f>SUM(F91:F95)</f>
        <v>214376</v>
      </c>
      <c r="G96" s="175"/>
      <c r="H96" s="175"/>
      <c r="I96" s="175"/>
      <c r="J96" s="175"/>
    </row>
    <row r="97" spans="1:10" ht="15">
      <c r="A97" s="200" t="s">
        <v>74</v>
      </c>
      <c r="B97" s="177" t="s">
        <v>123</v>
      </c>
      <c r="C97" s="197">
        <v>1</v>
      </c>
      <c r="D97" s="198">
        <v>27344</v>
      </c>
      <c r="E97" s="199">
        <v>1</v>
      </c>
      <c r="F97" s="198">
        <v>27480</v>
      </c>
    </row>
    <row r="98" spans="1:10" ht="15">
      <c r="A98" s="169"/>
      <c r="B98" s="177" t="s">
        <v>60</v>
      </c>
      <c r="C98" s="197">
        <v>40</v>
      </c>
      <c r="D98" s="198">
        <v>3229860</v>
      </c>
      <c r="E98" s="199">
        <v>41</v>
      </c>
      <c r="F98" s="198">
        <v>3763390</v>
      </c>
    </row>
    <row r="99" spans="1:10" ht="15">
      <c r="A99" s="169"/>
      <c r="B99" s="177" t="s">
        <v>142</v>
      </c>
      <c r="C99" s="197">
        <v>1</v>
      </c>
      <c r="D99" s="198">
        <v>381841</v>
      </c>
      <c r="E99" s="199">
        <v>2</v>
      </c>
      <c r="F99" s="198">
        <v>200614</v>
      </c>
    </row>
    <row r="100" spans="1:10" ht="15">
      <c r="A100" s="169"/>
      <c r="B100" s="177" t="s">
        <v>124</v>
      </c>
      <c r="C100" s="197">
        <v>0</v>
      </c>
      <c r="D100" s="198">
        <v>0</v>
      </c>
      <c r="E100" s="199">
        <v>4</v>
      </c>
      <c r="F100" s="198">
        <v>8378123</v>
      </c>
    </row>
    <row r="101" spans="1:10" ht="15">
      <c r="A101" s="169"/>
      <c r="B101" s="177" t="s">
        <v>102</v>
      </c>
      <c r="C101" s="197">
        <v>9</v>
      </c>
      <c r="D101" s="198">
        <v>179977</v>
      </c>
      <c r="E101" s="199">
        <v>6</v>
      </c>
      <c r="F101" s="198">
        <v>148633</v>
      </c>
    </row>
    <row r="102" spans="1:10" ht="15">
      <c r="A102" s="169"/>
      <c r="B102" s="177" t="s">
        <v>99</v>
      </c>
      <c r="C102" s="197">
        <v>4</v>
      </c>
      <c r="D102" s="198">
        <v>104154</v>
      </c>
      <c r="E102" s="199">
        <v>6</v>
      </c>
      <c r="F102" s="198">
        <v>106000</v>
      </c>
    </row>
    <row r="103" spans="1:10" s="168" customFormat="1" ht="15.95" customHeight="1">
      <c r="A103" s="201"/>
      <c r="B103" s="202" t="s">
        <v>0</v>
      </c>
      <c r="C103" s="201">
        <f>SUM(C97:C102)</f>
        <v>55</v>
      </c>
      <c r="D103" s="203">
        <f>SUM(D97:D102)</f>
        <v>3923176</v>
      </c>
      <c r="E103" s="201">
        <f>SUM(E97:E102)</f>
        <v>60</v>
      </c>
      <c r="F103" s="203">
        <f>SUM(F97:F102)</f>
        <v>12624240</v>
      </c>
      <c r="G103" s="175"/>
      <c r="H103" s="175"/>
      <c r="I103" s="175"/>
      <c r="J103" s="175"/>
    </row>
    <row r="104" spans="1:10" ht="15">
      <c r="A104" s="200" t="s">
        <v>96</v>
      </c>
      <c r="B104" s="177" t="s">
        <v>125</v>
      </c>
      <c r="C104" s="197">
        <v>0</v>
      </c>
      <c r="D104" s="198">
        <v>0</v>
      </c>
      <c r="E104" s="199">
        <v>1</v>
      </c>
      <c r="F104" s="198">
        <v>10000</v>
      </c>
    </row>
    <row r="105" spans="1:10" ht="15">
      <c r="A105" s="169"/>
      <c r="B105" s="177" t="s">
        <v>61</v>
      </c>
      <c r="C105" s="197">
        <v>1</v>
      </c>
      <c r="D105" s="198">
        <v>10000</v>
      </c>
      <c r="E105" s="199">
        <v>0</v>
      </c>
      <c r="F105" s="198">
        <v>0</v>
      </c>
    </row>
    <row r="106" spans="1:10" s="168" customFormat="1" ht="15.95" customHeight="1">
      <c r="A106" s="201"/>
      <c r="B106" s="202" t="s">
        <v>0</v>
      </c>
      <c r="C106" s="201">
        <f>SUM(C104:C105)</f>
        <v>1</v>
      </c>
      <c r="D106" s="203">
        <f>SUM(D104:D105)</f>
        <v>10000</v>
      </c>
      <c r="E106" s="201">
        <f>SUM(E104:E105)</f>
        <v>1</v>
      </c>
      <c r="F106" s="203">
        <f>SUM(F104:F105)</f>
        <v>10000</v>
      </c>
      <c r="G106" s="175"/>
      <c r="H106" s="175"/>
      <c r="I106" s="175"/>
      <c r="J106" s="175"/>
    </row>
    <row r="107" spans="1:10" ht="26.25">
      <c r="A107" s="200" t="s">
        <v>75</v>
      </c>
      <c r="B107" s="177" t="s">
        <v>70</v>
      </c>
      <c r="C107" s="197">
        <v>3</v>
      </c>
      <c r="D107" s="198">
        <v>80060</v>
      </c>
      <c r="E107" s="199">
        <v>5</v>
      </c>
      <c r="F107" s="198">
        <v>701673</v>
      </c>
    </row>
    <row r="108" spans="1:10" ht="15">
      <c r="A108" s="169"/>
      <c r="B108" s="177" t="s">
        <v>71</v>
      </c>
      <c r="C108" s="197">
        <v>41</v>
      </c>
      <c r="D108" s="198">
        <v>2226691</v>
      </c>
      <c r="E108" s="199">
        <v>49</v>
      </c>
      <c r="F108" s="198">
        <v>5217454</v>
      </c>
    </row>
    <row r="109" spans="1:10" s="168" customFormat="1" ht="15.95" customHeight="1">
      <c r="A109" s="201"/>
      <c r="B109" s="202" t="s">
        <v>0</v>
      </c>
      <c r="C109" s="201">
        <f>SUM(C107:C108)</f>
        <v>44</v>
      </c>
      <c r="D109" s="203">
        <f>SUM(D107:D108)</f>
        <v>2306751</v>
      </c>
      <c r="E109" s="201">
        <f>SUM(E107:E108)</f>
        <v>54</v>
      </c>
      <c r="F109" s="203">
        <f>SUM(F107:F108)</f>
        <v>5919127</v>
      </c>
      <c r="G109" s="175"/>
      <c r="H109" s="175"/>
      <c r="I109" s="175"/>
      <c r="J109" s="175"/>
    </row>
    <row r="110" spans="1:10" ht="26.25">
      <c r="A110" s="200" t="s">
        <v>76</v>
      </c>
      <c r="B110" s="177" t="s">
        <v>36</v>
      </c>
      <c r="C110" s="197">
        <v>1</v>
      </c>
      <c r="D110" s="198">
        <v>20000</v>
      </c>
      <c r="E110" s="199">
        <v>0</v>
      </c>
      <c r="F110" s="198">
        <v>0</v>
      </c>
    </row>
    <row r="111" spans="1:10" s="168" customFormat="1" ht="15.95" customHeight="1">
      <c r="A111" s="201"/>
      <c r="B111" s="202" t="s">
        <v>0</v>
      </c>
      <c r="C111" s="201">
        <f>SUM(C110)</f>
        <v>1</v>
      </c>
      <c r="D111" s="203">
        <f>SUM(D110)</f>
        <v>20000</v>
      </c>
      <c r="E111" s="201">
        <f>SUM(E110)</f>
        <v>0</v>
      </c>
      <c r="F111" s="203">
        <f>SUM(F110)</f>
        <v>0</v>
      </c>
      <c r="G111" s="175"/>
      <c r="H111" s="175"/>
      <c r="I111" s="175"/>
      <c r="J111" s="175"/>
    </row>
    <row r="112" spans="1:10" ht="15">
      <c r="A112" s="200" t="s">
        <v>103</v>
      </c>
      <c r="B112" s="177" t="s">
        <v>150</v>
      </c>
      <c r="C112" s="197">
        <v>2</v>
      </c>
      <c r="D112" s="198">
        <v>323027</v>
      </c>
      <c r="E112" s="199">
        <v>2</v>
      </c>
      <c r="F112" s="198">
        <v>552627</v>
      </c>
    </row>
    <row r="113" spans="1:11" ht="15">
      <c r="A113" s="169"/>
      <c r="B113" s="177" t="s">
        <v>151</v>
      </c>
      <c r="C113" s="197">
        <v>1</v>
      </c>
      <c r="D113" s="198">
        <v>11309</v>
      </c>
      <c r="E113" s="199">
        <v>0</v>
      </c>
      <c r="F113" s="198">
        <v>0</v>
      </c>
    </row>
    <row r="114" spans="1:11" ht="15">
      <c r="A114" s="169"/>
      <c r="B114" s="177" t="s">
        <v>152</v>
      </c>
      <c r="C114" s="197">
        <v>1</v>
      </c>
      <c r="D114" s="198">
        <v>473153</v>
      </c>
      <c r="E114" s="199">
        <v>0</v>
      </c>
      <c r="F114" s="198">
        <v>0</v>
      </c>
    </row>
    <row r="115" spans="1:11" ht="15">
      <c r="A115" s="169"/>
      <c r="B115" s="177" t="s">
        <v>153</v>
      </c>
      <c r="C115" s="197">
        <v>2</v>
      </c>
      <c r="D115" s="198">
        <v>95000</v>
      </c>
      <c r="E115" s="199">
        <v>2</v>
      </c>
      <c r="F115" s="198">
        <v>105500</v>
      </c>
    </row>
    <row r="116" spans="1:11" ht="15">
      <c r="A116" s="169"/>
      <c r="B116" s="177" t="s">
        <v>154</v>
      </c>
      <c r="C116" s="197">
        <v>0</v>
      </c>
      <c r="D116" s="198">
        <v>0</v>
      </c>
      <c r="E116" s="199">
        <v>2</v>
      </c>
      <c r="F116" s="198">
        <v>9000000</v>
      </c>
    </row>
    <row r="117" spans="1:11" ht="15">
      <c r="A117" s="169"/>
      <c r="B117" s="177" t="s">
        <v>155</v>
      </c>
      <c r="C117" s="197">
        <v>1</v>
      </c>
      <c r="D117" s="198">
        <v>80005</v>
      </c>
      <c r="E117" s="199">
        <v>0</v>
      </c>
      <c r="F117" s="198">
        <v>0</v>
      </c>
    </row>
    <row r="118" spans="1:11" ht="15">
      <c r="A118" s="169"/>
      <c r="B118" s="177" t="s">
        <v>40</v>
      </c>
      <c r="C118" s="197">
        <v>0</v>
      </c>
      <c r="D118" s="198">
        <v>0</v>
      </c>
      <c r="E118" s="199">
        <v>1</v>
      </c>
      <c r="F118" s="198">
        <v>87348</v>
      </c>
    </row>
    <row r="119" spans="1:11" ht="15">
      <c r="A119" s="169"/>
      <c r="B119" s="177" t="s">
        <v>156</v>
      </c>
      <c r="C119" s="197">
        <v>3</v>
      </c>
      <c r="D119" s="198">
        <v>393000</v>
      </c>
      <c r="E119" s="199">
        <v>3</v>
      </c>
      <c r="F119" s="198">
        <v>345340</v>
      </c>
    </row>
    <row r="120" spans="1:11" ht="15">
      <c r="A120" s="169"/>
      <c r="B120" s="177" t="s">
        <v>157</v>
      </c>
      <c r="C120" s="197">
        <v>1</v>
      </c>
      <c r="D120" s="198">
        <v>7388</v>
      </c>
      <c r="E120" s="199">
        <v>2</v>
      </c>
      <c r="F120" s="198">
        <v>8294</v>
      </c>
    </row>
    <row r="121" spans="1:11" ht="15">
      <c r="A121" s="169"/>
      <c r="B121" s="177" t="s">
        <v>158</v>
      </c>
      <c r="C121" s="197">
        <v>1</v>
      </c>
      <c r="D121" s="198">
        <v>4001</v>
      </c>
      <c r="E121" s="199">
        <v>1</v>
      </c>
      <c r="F121" s="198">
        <v>204501</v>
      </c>
    </row>
    <row r="122" spans="1:11" ht="15">
      <c r="A122" s="169"/>
      <c r="B122" s="177" t="s">
        <v>159</v>
      </c>
      <c r="C122" s="197">
        <v>13</v>
      </c>
      <c r="D122" s="198">
        <v>7058622</v>
      </c>
      <c r="E122" s="199">
        <v>12</v>
      </c>
      <c r="F122" s="198">
        <v>3633106</v>
      </c>
    </row>
    <row r="123" spans="1:11" ht="15">
      <c r="A123" s="169"/>
      <c r="B123" s="177" t="s">
        <v>160</v>
      </c>
      <c r="C123" s="197">
        <v>15</v>
      </c>
      <c r="D123" s="198">
        <v>9604197</v>
      </c>
      <c r="E123" s="199">
        <v>3</v>
      </c>
      <c r="F123" s="198">
        <v>3233178</v>
      </c>
    </row>
    <row r="124" spans="1:11" ht="15">
      <c r="A124" s="169"/>
      <c r="B124" s="177" t="s">
        <v>161</v>
      </c>
      <c r="C124" s="197">
        <v>5</v>
      </c>
      <c r="D124" s="198">
        <v>745177</v>
      </c>
      <c r="E124" s="199">
        <v>4</v>
      </c>
      <c r="F124" s="198">
        <v>627289</v>
      </c>
    </row>
    <row r="125" spans="1:11" ht="15">
      <c r="A125" s="169"/>
      <c r="B125" s="177" t="s">
        <v>162</v>
      </c>
      <c r="C125" s="197">
        <v>1</v>
      </c>
      <c r="D125" s="198">
        <v>108955</v>
      </c>
      <c r="E125" s="199">
        <v>0</v>
      </c>
      <c r="F125" s="198">
        <v>0</v>
      </c>
    </row>
    <row r="126" spans="1:11" s="168" customFormat="1" ht="15.95" customHeight="1">
      <c r="A126" s="201"/>
      <c r="B126" s="202" t="s">
        <v>0</v>
      </c>
      <c r="C126" s="201">
        <f>SUM(C112:C125)</f>
        <v>46</v>
      </c>
      <c r="D126" s="203">
        <f>SUM(D112:D125)</f>
        <v>18903834</v>
      </c>
      <c r="E126" s="201">
        <f>SUM(E112:E125)</f>
        <v>32</v>
      </c>
      <c r="F126" s="203">
        <f>SUM(F112:F125)</f>
        <v>17797183</v>
      </c>
      <c r="G126" s="175"/>
      <c r="H126" s="175"/>
      <c r="I126" s="175"/>
      <c r="J126" s="175"/>
    </row>
    <row r="127" spans="1:11" s="167" customFormat="1" ht="30" customHeight="1">
      <c r="A127" s="206" t="s">
        <v>126</v>
      </c>
      <c r="B127" s="207"/>
      <c r="C127" s="208">
        <f>C15+C32+C38+C43+C90+C96+C103+C106+C109+C111+C126</f>
        <v>703</v>
      </c>
      <c r="D127" s="209">
        <f t="shared" ref="D127:F127" si="0">D15+D32+D38+D43+D90+D96+D103+D106+D109+D111+D126</f>
        <v>128865240</v>
      </c>
      <c r="E127" s="210">
        <f t="shared" si="0"/>
        <v>674</v>
      </c>
      <c r="F127" s="209">
        <f t="shared" si="0"/>
        <v>129439813</v>
      </c>
      <c r="G127" s="173"/>
      <c r="H127" s="173"/>
      <c r="I127" s="173"/>
      <c r="J127" s="173"/>
      <c r="K127" s="70"/>
    </row>
    <row r="128" spans="1:11">
      <c r="A128" s="66"/>
      <c r="B128" s="69"/>
      <c r="C128" s="127"/>
      <c r="D128" s="127"/>
      <c r="E128" s="140"/>
      <c r="F128" s="127"/>
    </row>
    <row r="129" spans="1:6">
      <c r="A129" s="66"/>
      <c r="B129" s="69"/>
      <c r="C129" s="127"/>
      <c r="D129" s="127"/>
      <c r="E129" s="140"/>
      <c r="F129" s="127"/>
    </row>
    <row r="130" spans="1:6">
      <c r="A130" s="66"/>
      <c r="B130" s="69"/>
      <c r="C130" s="127"/>
      <c r="D130" s="127"/>
      <c r="E130" s="140"/>
      <c r="F130" s="127"/>
    </row>
    <row r="131" spans="1:6">
      <c r="A131" s="66"/>
      <c r="B131" s="69"/>
      <c r="C131" s="127"/>
      <c r="D131" s="127"/>
      <c r="E131" s="140"/>
      <c r="F131" s="127"/>
    </row>
    <row r="132" spans="1:6">
      <c r="A132" s="66"/>
      <c r="B132" s="69"/>
      <c r="C132" s="127"/>
      <c r="D132" s="127"/>
      <c r="E132" s="140"/>
      <c r="F132" s="127"/>
    </row>
    <row r="133" spans="1:6">
      <c r="A133" s="66"/>
      <c r="B133" s="69"/>
      <c r="C133" s="127"/>
      <c r="D133" s="127"/>
      <c r="E133" s="140"/>
      <c r="F133" s="127"/>
    </row>
    <row r="134" spans="1:6">
      <c r="A134" s="66"/>
      <c r="B134" s="69"/>
      <c r="C134" s="127"/>
      <c r="D134" s="127"/>
      <c r="E134" s="140"/>
      <c r="F134" s="127"/>
    </row>
    <row r="135" spans="1:6">
      <c r="A135" s="66"/>
      <c r="B135" s="69"/>
      <c r="C135" s="127"/>
      <c r="D135" s="127"/>
      <c r="E135" s="140"/>
      <c r="F135" s="127"/>
    </row>
    <row r="136" spans="1:6">
      <c r="A136" s="66"/>
      <c r="B136" s="69"/>
      <c r="C136" s="127"/>
      <c r="D136" s="127"/>
      <c r="E136" s="140"/>
      <c r="F136" s="127"/>
    </row>
    <row r="137" spans="1:6">
      <c r="A137" s="66"/>
      <c r="B137" s="69"/>
      <c r="C137" s="127"/>
      <c r="D137" s="127"/>
      <c r="E137" s="140"/>
      <c r="F137" s="127"/>
    </row>
    <row r="138" spans="1:6">
      <c r="A138" s="66"/>
      <c r="B138" s="69"/>
      <c r="C138" s="127"/>
      <c r="D138" s="127"/>
      <c r="E138" s="140"/>
      <c r="F138" s="127"/>
    </row>
    <row r="139" spans="1:6">
      <c r="A139" s="66"/>
      <c r="B139" s="69"/>
      <c r="C139" s="127"/>
      <c r="D139" s="127"/>
      <c r="E139" s="140"/>
      <c r="F139" s="127"/>
    </row>
    <row r="140" spans="1:6">
      <c r="A140" s="66"/>
      <c r="B140" s="69"/>
      <c r="C140" s="127"/>
      <c r="D140" s="127"/>
      <c r="E140" s="140"/>
      <c r="F140" s="127"/>
    </row>
    <row r="141" spans="1:6">
      <c r="A141" s="66"/>
      <c r="B141" s="69"/>
      <c r="C141" s="127"/>
      <c r="D141" s="127"/>
      <c r="E141" s="140"/>
      <c r="F141" s="127"/>
    </row>
    <row r="142" spans="1:6">
      <c r="A142" s="66"/>
      <c r="B142" s="69"/>
      <c r="C142" s="127"/>
      <c r="D142" s="127"/>
      <c r="E142" s="140"/>
      <c r="F142" s="127"/>
    </row>
    <row r="143" spans="1:6">
      <c r="A143" s="66"/>
      <c r="B143" s="69"/>
      <c r="C143" s="127"/>
      <c r="D143" s="127"/>
      <c r="E143" s="140"/>
      <c r="F143" s="127"/>
    </row>
    <row r="144" spans="1:6">
      <c r="A144" s="66"/>
      <c r="B144" s="69"/>
      <c r="C144" s="127"/>
      <c r="D144" s="127"/>
      <c r="E144" s="140"/>
      <c r="F144" s="127"/>
    </row>
    <row r="145" spans="1:6">
      <c r="A145" s="66"/>
      <c r="B145" s="69"/>
      <c r="C145" s="127"/>
      <c r="D145" s="127"/>
      <c r="E145" s="140"/>
      <c r="F145" s="127"/>
    </row>
    <row r="146" spans="1:6">
      <c r="A146" s="66"/>
      <c r="B146" s="69"/>
      <c r="C146" s="127"/>
      <c r="D146" s="127"/>
      <c r="E146" s="140"/>
      <c r="F146" s="127"/>
    </row>
    <row r="147" spans="1:6">
      <c r="A147" s="66"/>
      <c r="B147" s="69"/>
      <c r="C147" s="127"/>
      <c r="D147" s="127"/>
      <c r="E147" s="140"/>
      <c r="F147" s="127"/>
    </row>
    <row r="148" spans="1:6">
      <c r="A148" s="66"/>
      <c r="B148" s="69"/>
      <c r="C148" s="127"/>
      <c r="D148" s="127"/>
      <c r="E148" s="140"/>
      <c r="F148" s="127"/>
    </row>
    <row r="149" spans="1:6">
      <c r="A149" s="66"/>
      <c r="B149" s="69"/>
      <c r="C149" s="127"/>
      <c r="D149" s="127"/>
      <c r="E149" s="140"/>
      <c r="F149" s="127"/>
    </row>
    <row r="150" spans="1:6">
      <c r="A150" s="66"/>
      <c r="B150" s="69"/>
      <c r="C150" s="127"/>
      <c r="D150" s="127"/>
      <c r="E150" s="140"/>
      <c r="F150" s="127"/>
    </row>
    <row r="151" spans="1:6">
      <c r="A151" s="66"/>
      <c r="B151" s="69"/>
      <c r="C151" s="127"/>
      <c r="D151" s="127"/>
      <c r="E151" s="140"/>
      <c r="F151" s="127"/>
    </row>
    <row r="152" spans="1:6">
      <c r="A152" s="66"/>
      <c r="B152" s="69"/>
      <c r="C152" s="127"/>
      <c r="D152" s="127"/>
      <c r="E152" s="140"/>
      <c r="F152" s="127"/>
    </row>
    <row r="153" spans="1:6">
      <c r="A153" s="66"/>
      <c r="B153" s="69"/>
      <c r="C153" s="127"/>
      <c r="D153" s="127"/>
      <c r="E153" s="140"/>
      <c r="F153" s="127"/>
    </row>
    <row r="154" spans="1:6">
      <c r="A154" s="66"/>
      <c r="B154" s="69"/>
      <c r="C154" s="127"/>
      <c r="D154" s="127"/>
      <c r="E154" s="140"/>
      <c r="F154" s="127"/>
    </row>
    <row r="155" spans="1:6">
      <c r="A155" s="66"/>
      <c r="B155" s="69"/>
      <c r="C155" s="127"/>
      <c r="D155" s="127"/>
      <c r="E155" s="140"/>
      <c r="F155" s="127"/>
    </row>
    <row r="156" spans="1:6">
      <c r="A156" s="66"/>
      <c r="B156" s="69"/>
      <c r="C156" s="127"/>
      <c r="D156" s="127"/>
      <c r="E156" s="140"/>
      <c r="F156" s="127"/>
    </row>
    <row r="157" spans="1:6">
      <c r="A157" s="66"/>
      <c r="B157" s="69"/>
      <c r="C157" s="127"/>
      <c r="D157" s="127"/>
      <c r="E157" s="140"/>
      <c r="F157" s="127"/>
    </row>
    <row r="158" spans="1:6">
      <c r="A158" s="66"/>
      <c r="B158" s="69"/>
      <c r="C158" s="127"/>
      <c r="D158" s="127"/>
      <c r="E158" s="140"/>
      <c r="F158" s="127"/>
    </row>
    <row r="159" spans="1:6">
      <c r="A159" s="66"/>
      <c r="B159" s="69"/>
      <c r="C159" s="127"/>
      <c r="D159" s="127"/>
      <c r="E159" s="140"/>
      <c r="F159" s="127"/>
    </row>
    <row r="160" spans="1:6">
      <c r="A160" s="66"/>
      <c r="B160" s="69"/>
      <c r="C160" s="127"/>
      <c r="D160" s="127"/>
      <c r="E160" s="140"/>
      <c r="F160" s="127"/>
    </row>
    <row r="161" spans="1:6">
      <c r="A161" s="66"/>
      <c r="B161" s="69"/>
      <c r="C161" s="127"/>
      <c r="D161" s="127"/>
      <c r="E161" s="140"/>
      <c r="F161" s="127"/>
    </row>
    <row r="162" spans="1:6">
      <c r="A162" s="66"/>
      <c r="B162" s="69"/>
      <c r="C162" s="127"/>
      <c r="D162" s="127"/>
      <c r="E162" s="140"/>
      <c r="F162" s="127"/>
    </row>
    <row r="163" spans="1:6">
      <c r="A163" s="66"/>
      <c r="B163" s="69"/>
      <c r="C163" s="127"/>
      <c r="D163" s="127"/>
      <c r="E163" s="140"/>
      <c r="F163" s="127"/>
    </row>
    <row r="164" spans="1:6">
      <c r="A164" s="66"/>
      <c r="B164" s="69"/>
      <c r="C164" s="127"/>
      <c r="D164" s="127"/>
      <c r="E164" s="140"/>
      <c r="F164" s="127"/>
    </row>
    <row r="165" spans="1:6">
      <c r="A165" s="66"/>
      <c r="B165" s="69"/>
      <c r="C165" s="127"/>
      <c r="D165" s="127"/>
      <c r="E165" s="140"/>
      <c r="F165" s="127"/>
    </row>
    <row r="166" spans="1:6">
      <c r="A166" s="66"/>
      <c r="B166" s="69"/>
      <c r="C166" s="127"/>
      <c r="D166" s="127"/>
      <c r="E166" s="140"/>
      <c r="F166" s="127"/>
    </row>
    <row r="167" spans="1:6">
      <c r="A167" s="66"/>
      <c r="B167" s="69"/>
      <c r="C167" s="127"/>
      <c r="D167" s="127"/>
      <c r="E167" s="140"/>
      <c r="F167" s="127"/>
    </row>
    <row r="168" spans="1:6">
      <c r="A168" s="66"/>
      <c r="B168" s="69"/>
      <c r="C168" s="127"/>
      <c r="D168" s="127"/>
      <c r="E168" s="140"/>
      <c r="F168" s="127"/>
    </row>
    <row r="169" spans="1:6">
      <c r="A169" s="66"/>
      <c r="B169" s="69"/>
      <c r="C169" s="127"/>
      <c r="D169" s="127"/>
      <c r="E169" s="140"/>
      <c r="F169" s="127"/>
    </row>
    <row r="170" spans="1:6">
      <c r="A170" s="66"/>
      <c r="B170" s="69"/>
      <c r="C170" s="127"/>
      <c r="D170" s="127"/>
      <c r="E170" s="140"/>
      <c r="F170" s="127"/>
    </row>
    <row r="171" spans="1:6">
      <c r="A171" s="66"/>
      <c r="B171" s="69"/>
      <c r="C171" s="127"/>
      <c r="D171" s="127"/>
      <c r="E171" s="140"/>
      <c r="F171" s="127"/>
    </row>
    <row r="172" spans="1:6">
      <c r="A172" s="66"/>
      <c r="B172" s="69"/>
      <c r="C172" s="127"/>
      <c r="D172" s="127"/>
      <c r="E172" s="140"/>
      <c r="F172" s="127"/>
    </row>
    <row r="173" spans="1:6">
      <c r="A173" s="66"/>
      <c r="B173" s="69"/>
      <c r="C173" s="127"/>
      <c r="D173" s="127"/>
      <c r="E173" s="140"/>
      <c r="F173" s="127"/>
    </row>
    <row r="174" spans="1:6">
      <c r="A174" s="66"/>
      <c r="B174" s="69"/>
      <c r="C174" s="127"/>
      <c r="D174" s="127"/>
      <c r="E174" s="140"/>
      <c r="F174" s="127"/>
    </row>
    <row r="175" spans="1:6">
      <c r="A175" s="66"/>
      <c r="B175" s="69"/>
      <c r="C175" s="127"/>
      <c r="D175" s="127"/>
      <c r="E175" s="140"/>
      <c r="F175" s="127"/>
    </row>
    <row r="176" spans="1:6">
      <c r="A176" s="66"/>
      <c r="B176" s="69"/>
      <c r="C176" s="127"/>
      <c r="D176" s="127"/>
      <c r="E176" s="140"/>
      <c r="F176" s="127"/>
    </row>
    <row r="177" spans="1:6">
      <c r="A177" s="66"/>
      <c r="B177" s="69"/>
      <c r="C177" s="127"/>
      <c r="D177" s="127"/>
      <c r="E177" s="140"/>
      <c r="F177" s="127"/>
    </row>
    <row r="178" spans="1:6">
      <c r="A178" s="66"/>
      <c r="B178" s="69"/>
      <c r="C178" s="127"/>
      <c r="D178" s="127"/>
      <c r="E178" s="140"/>
      <c r="F178" s="127"/>
    </row>
    <row r="179" spans="1:6">
      <c r="A179" s="66"/>
      <c r="B179" s="69"/>
      <c r="C179" s="127"/>
      <c r="D179" s="127"/>
      <c r="E179" s="140"/>
      <c r="F179" s="127"/>
    </row>
    <row r="180" spans="1:6">
      <c r="A180" s="66"/>
      <c r="B180" s="69"/>
      <c r="C180" s="127"/>
      <c r="D180" s="127"/>
      <c r="E180" s="140"/>
      <c r="F180" s="127"/>
    </row>
    <row r="181" spans="1:6">
      <c r="A181" s="66"/>
      <c r="B181" s="69"/>
      <c r="C181" s="127"/>
      <c r="D181" s="127"/>
      <c r="E181" s="140"/>
      <c r="F181" s="127"/>
    </row>
    <row r="182" spans="1:6">
      <c r="A182" s="66"/>
      <c r="B182" s="69"/>
      <c r="C182" s="127"/>
      <c r="D182" s="127"/>
      <c r="E182" s="140"/>
      <c r="F182" s="127"/>
    </row>
    <row r="183" spans="1:6">
      <c r="A183" s="66"/>
      <c r="B183" s="69"/>
      <c r="C183" s="127"/>
      <c r="D183" s="127"/>
      <c r="E183" s="140"/>
      <c r="F183" s="127"/>
    </row>
    <row r="184" spans="1:6">
      <c r="A184" s="66"/>
      <c r="B184" s="69"/>
      <c r="C184" s="127"/>
      <c r="D184" s="127"/>
      <c r="E184" s="140"/>
      <c r="F184" s="127"/>
    </row>
    <row r="185" spans="1:6">
      <c r="A185" s="66"/>
      <c r="B185" s="69"/>
      <c r="C185" s="127"/>
      <c r="D185" s="127"/>
      <c r="E185" s="140"/>
      <c r="F185" s="127"/>
    </row>
    <row r="186" spans="1:6">
      <c r="A186" s="66"/>
      <c r="B186" s="69"/>
      <c r="C186" s="127"/>
      <c r="D186" s="127"/>
      <c r="E186" s="140"/>
      <c r="F186" s="127"/>
    </row>
    <row r="187" spans="1:6">
      <c r="A187" s="66"/>
      <c r="B187" s="69"/>
      <c r="C187" s="127"/>
      <c r="D187" s="127"/>
      <c r="E187" s="140"/>
      <c r="F187" s="127"/>
    </row>
    <row r="188" spans="1:6">
      <c r="A188" s="66"/>
      <c r="B188" s="69"/>
      <c r="C188" s="127"/>
      <c r="D188" s="127"/>
      <c r="E188" s="140"/>
      <c r="F188" s="127"/>
    </row>
    <row r="189" spans="1:6">
      <c r="A189" s="66"/>
      <c r="B189" s="69"/>
      <c r="C189" s="127"/>
      <c r="D189" s="127"/>
      <c r="E189" s="140"/>
      <c r="F189" s="127"/>
    </row>
    <row r="190" spans="1:6">
      <c r="A190" s="66"/>
      <c r="B190" s="69"/>
      <c r="C190" s="127"/>
      <c r="D190" s="127"/>
      <c r="E190" s="140"/>
      <c r="F190" s="127"/>
    </row>
    <row r="191" spans="1:6">
      <c r="A191" s="66"/>
      <c r="B191" s="69"/>
      <c r="C191" s="127"/>
      <c r="D191" s="127"/>
      <c r="E191" s="140"/>
      <c r="F191" s="127"/>
    </row>
    <row r="192" spans="1:6">
      <c r="A192" s="66"/>
      <c r="B192" s="69"/>
      <c r="C192" s="127"/>
      <c r="D192" s="127"/>
      <c r="E192" s="140"/>
      <c r="F192" s="127"/>
    </row>
    <row r="193" spans="1:6">
      <c r="A193" s="66"/>
      <c r="B193" s="69"/>
      <c r="C193" s="127"/>
      <c r="D193" s="127"/>
      <c r="E193" s="140"/>
      <c r="F193" s="127"/>
    </row>
    <row r="194" spans="1:6">
      <c r="A194" s="66"/>
      <c r="B194" s="69"/>
      <c r="C194" s="127"/>
      <c r="D194" s="127"/>
      <c r="E194" s="140"/>
      <c r="F194" s="127"/>
    </row>
    <row r="195" spans="1:6">
      <c r="A195" s="66"/>
      <c r="B195" s="69"/>
      <c r="C195" s="127"/>
      <c r="D195" s="127"/>
      <c r="E195" s="140"/>
      <c r="F195" s="127"/>
    </row>
    <row r="196" spans="1:6">
      <c r="A196" s="66"/>
      <c r="B196" s="69"/>
      <c r="C196" s="127"/>
      <c r="D196" s="127"/>
      <c r="E196" s="140"/>
      <c r="F196" s="127"/>
    </row>
    <row r="197" spans="1:6">
      <c r="A197" s="66"/>
      <c r="B197" s="69"/>
      <c r="C197" s="127"/>
      <c r="D197" s="127"/>
      <c r="E197" s="140"/>
      <c r="F197" s="127"/>
    </row>
    <row r="198" spans="1:6">
      <c r="A198" s="66"/>
      <c r="B198" s="69"/>
      <c r="C198" s="127"/>
      <c r="D198" s="127"/>
      <c r="E198" s="140"/>
      <c r="F198" s="127"/>
    </row>
    <row r="199" spans="1:6">
      <c r="A199" s="66"/>
      <c r="B199" s="69"/>
      <c r="C199" s="127"/>
      <c r="D199" s="127"/>
      <c r="E199" s="140"/>
      <c r="F199" s="127"/>
    </row>
    <row r="200" spans="1:6">
      <c r="A200" s="66"/>
      <c r="B200" s="69"/>
      <c r="C200" s="127"/>
      <c r="D200" s="127"/>
      <c r="E200" s="140"/>
      <c r="F200" s="127"/>
    </row>
    <row r="201" spans="1:6">
      <c r="A201" s="66"/>
      <c r="B201" s="69"/>
      <c r="C201" s="127"/>
      <c r="D201" s="127"/>
      <c r="E201" s="140"/>
      <c r="F201" s="127"/>
    </row>
    <row r="202" spans="1:6">
      <c r="A202" s="66"/>
      <c r="B202" s="69"/>
      <c r="C202" s="127"/>
      <c r="D202" s="127"/>
      <c r="E202" s="140"/>
      <c r="F202" s="127"/>
    </row>
    <row r="203" spans="1:6">
      <c r="A203" s="66"/>
      <c r="B203" s="69"/>
      <c r="C203" s="127"/>
      <c r="D203" s="127"/>
      <c r="E203" s="140"/>
      <c r="F203" s="127"/>
    </row>
    <row r="204" spans="1:6">
      <c r="A204" s="66"/>
      <c r="B204" s="69"/>
      <c r="C204" s="127"/>
      <c r="D204" s="127"/>
      <c r="E204" s="140"/>
      <c r="F204" s="127"/>
    </row>
    <row r="205" spans="1:6">
      <c r="A205" s="66"/>
      <c r="B205" s="69"/>
      <c r="C205" s="127"/>
      <c r="D205" s="127"/>
      <c r="E205" s="140"/>
      <c r="F205" s="127"/>
    </row>
    <row r="206" spans="1:6">
      <c r="A206" s="66"/>
      <c r="B206" s="69"/>
      <c r="C206" s="127"/>
      <c r="D206" s="127"/>
      <c r="E206" s="140"/>
      <c r="F206" s="127"/>
    </row>
    <row r="207" spans="1:6">
      <c r="A207" s="66"/>
      <c r="B207" s="69"/>
      <c r="C207" s="127"/>
      <c r="D207" s="127"/>
      <c r="E207" s="140"/>
      <c r="F207" s="127"/>
    </row>
    <row r="208" spans="1:6">
      <c r="A208" s="66"/>
      <c r="B208" s="69"/>
      <c r="C208" s="127"/>
      <c r="D208" s="127"/>
      <c r="E208" s="140"/>
      <c r="F208" s="127"/>
    </row>
    <row r="209" spans="1:6">
      <c r="A209" s="66"/>
      <c r="B209" s="69"/>
      <c r="C209" s="127"/>
      <c r="D209" s="127"/>
      <c r="E209" s="140"/>
      <c r="F209" s="127"/>
    </row>
    <row r="210" spans="1:6">
      <c r="A210" s="66"/>
      <c r="B210" s="69"/>
      <c r="C210" s="127"/>
      <c r="D210" s="127"/>
      <c r="E210" s="140"/>
      <c r="F210" s="127"/>
    </row>
    <row r="211" spans="1:6">
      <c r="A211" s="66"/>
      <c r="B211" s="69"/>
      <c r="C211" s="127"/>
      <c r="D211" s="127"/>
      <c r="E211" s="140"/>
      <c r="F211" s="127"/>
    </row>
    <row r="212" spans="1:6">
      <c r="A212" s="66"/>
      <c r="B212" s="69"/>
      <c r="C212" s="127"/>
      <c r="D212" s="127"/>
      <c r="E212" s="140"/>
      <c r="F212" s="127"/>
    </row>
    <row r="213" spans="1:6">
      <c r="A213" s="66"/>
      <c r="B213" s="69"/>
      <c r="C213" s="127"/>
      <c r="D213" s="127"/>
      <c r="E213" s="140"/>
      <c r="F213" s="127"/>
    </row>
    <row r="214" spans="1:6">
      <c r="A214" s="66"/>
      <c r="B214" s="69"/>
      <c r="C214" s="127"/>
      <c r="D214" s="127"/>
      <c r="E214" s="140"/>
      <c r="F214" s="127"/>
    </row>
    <row r="215" spans="1:6">
      <c r="A215" s="66"/>
      <c r="B215" s="69"/>
      <c r="C215" s="127"/>
      <c r="D215" s="127"/>
      <c r="E215" s="140"/>
      <c r="F215" s="127"/>
    </row>
    <row r="216" spans="1:6">
      <c r="A216" s="66"/>
      <c r="B216" s="69"/>
      <c r="C216" s="127"/>
      <c r="D216" s="127"/>
      <c r="E216" s="140"/>
      <c r="F216" s="127"/>
    </row>
    <row r="217" spans="1:6">
      <c r="A217" s="66"/>
      <c r="B217" s="69"/>
      <c r="C217" s="127"/>
      <c r="D217" s="127"/>
      <c r="E217" s="140"/>
      <c r="F217" s="127"/>
    </row>
    <row r="218" spans="1:6">
      <c r="A218" s="66"/>
      <c r="B218" s="69"/>
      <c r="C218" s="127"/>
      <c r="D218" s="127"/>
      <c r="E218" s="140"/>
      <c r="F218" s="127"/>
    </row>
    <row r="219" spans="1:6">
      <c r="A219" s="66"/>
      <c r="B219" s="69"/>
      <c r="C219" s="127"/>
      <c r="D219" s="127"/>
      <c r="E219" s="140"/>
      <c r="F219" s="127"/>
    </row>
    <row r="220" spans="1:6">
      <c r="A220" s="66"/>
      <c r="B220" s="69"/>
      <c r="C220" s="127"/>
      <c r="D220" s="127"/>
      <c r="E220" s="140"/>
      <c r="F220" s="127"/>
    </row>
    <row r="221" spans="1:6">
      <c r="A221" s="66"/>
      <c r="B221" s="69"/>
      <c r="C221" s="127"/>
      <c r="D221" s="127"/>
      <c r="E221" s="140"/>
      <c r="F221" s="127"/>
    </row>
    <row r="222" spans="1:6">
      <c r="A222" s="66"/>
      <c r="B222" s="69"/>
      <c r="C222" s="127"/>
      <c r="D222" s="127"/>
      <c r="E222" s="140"/>
      <c r="F222" s="127"/>
    </row>
    <row r="223" spans="1:6">
      <c r="A223" s="66"/>
      <c r="B223" s="69"/>
      <c r="C223" s="127"/>
      <c r="D223" s="127"/>
      <c r="E223" s="140"/>
      <c r="F223" s="127"/>
    </row>
    <row r="224" spans="1:6">
      <c r="A224" s="66"/>
      <c r="B224" s="69"/>
      <c r="C224" s="127"/>
      <c r="D224" s="127"/>
      <c r="E224" s="140"/>
      <c r="F224" s="127"/>
    </row>
    <row r="225" spans="1:6">
      <c r="A225" s="66"/>
      <c r="B225" s="69"/>
      <c r="C225" s="127"/>
      <c r="D225" s="127"/>
      <c r="E225" s="140"/>
      <c r="F225" s="127"/>
    </row>
    <row r="226" spans="1:6">
      <c r="A226" s="66"/>
      <c r="B226" s="69"/>
      <c r="C226" s="127"/>
      <c r="D226" s="127"/>
      <c r="E226" s="140"/>
      <c r="F226" s="127"/>
    </row>
    <row r="227" spans="1:6">
      <c r="A227" s="66"/>
      <c r="B227" s="69"/>
      <c r="C227" s="127"/>
      <c r="D227" s="127"/>
      <c r="E227" s="140"/>
      <c r="F227" s="127"/>
    </row>
    <row r="228" spans="1:6">
      <c r="A228" s="66"/>
      <c r="B228" s="69"/>
      <c r="C228" s="127"/>
      <c r="D228" s="127"/>
      <c r="E228" s="140"/>
      <c r="F228" s="127"/>
    </row>
    <row r="229" spans="1:6">
      <c r="A229" s="66"/>
      <c r="B229" s="69"/>
      <c r="C229" s="127"/>
      <c r="D229" s="127"/>
      <c r="E229" s="140"/>
      <c r="F229" s="127"/>
    </row>
    <row r="230" spans="1:6">
      <c r="A230" s="66"/>
      <c r="B230" s="69"/>
      <c r="C230" s="127"/>
      <c r="D230" s="127"/>
      <c r="E230" s="140"/>
      <c r="F230" s="127"/>
    </row>
    <row r="231" spans="1:6">
      <c r="A231" s="66"/>
      <c r="B231" s="69"/>
      <c r="C231" s="127"/>
      <c r="D231" s="127"/>
      <c r="E231" s="140"/>
      <c r="F231" s="127"/>
    </row>
    <row r="232" spans="1:6">
      <c r="A232" s="66"/>
      <c r="B232" s="69"/>
      <c r="C232" s="127"/>
      <c r="D232" s="127"/>
      <c r="E232" s="140"/>
      <c r="F232" s="127"/>
    </row>
    <row r="233" spans="1:6">
      <c r="A233" s="66"/>
      <c r="B233" s="69"/>
      <c r="C233" s="127"/>
      <c r="D233" s="127"/>
      <c r="E233" s="140"/>
      <c r="F233" s="127"/>
    </row>
    <row r="234" spans="1:6">
      <c r="A234" s="66"/>
      <c r="B234" s="69"/>
      <c r="C234" s="127"/>
      <c r="D234" s="127"/>
      <c r="E234" s="140"/>
      <c r="F234" s="127"/>
    </row>
    <row r="235" spans="1:6">
      <c r="A235" s="66"/>
      <c r="B235" s="69"/>
      <c r="C235" s="127"/>
      <c r="D235" s="127"/>
      <c r="E235" s="140"/>
      <c r="F235" s="127"/>
    </row>
    <row r="236" spans="1:6">
      <c r="A236" s="66"/>
      <c r="B236" s="69"/>
      <c r="C236" s="127"/>
      <c r="D236" s="127"/>
      <c r="E236" s="140"/>
      <c r="F236" s="127"/>
    </row>
    <row r="237" spans="1:6">
      <c r="A237" s="66"/>
      <c r="B237" s="69"/>
      <c r="C237" s="127"/>
      <c r="D237" s="127"/>
      <c r="E237" s="140"/>
      <c r="F237" s="127"/>
    </row>
    <row r="238" spans="1:6">
      <c r="A238" s="66"/>
      <c r="B238" s="69"/>
      <c r="C238" s="127"/>
      <c r="D238" s="127"/>
      <c r="E238" s="140"/>
      <c r="F238" s="127"/>
    </row>
    <row r="239" spans="1:6">
      <c r="A239" s="66"/>
      <c r="B239" s="69"/>
      <c r="C239" s="127"/>
      <c r="D239" s="127"/>
      <c r="E239" s="140"/>
      <c r="F239" s="127"/>
    </row>
    <row r="240" spans="1:6">
      <c r="A240" s="66"/>
      <c r="B240" s="69"/>
      <c r="C240" s="127"/>
      <c r="D240" s="127"/>
      <c r="E240" s="140"/>
      <c r="F240" s="127"/>
    </row>
    <row r="241" spans="1:6">
      <c r="A241" s="66"/>
      <c r="B241" s="69"/>
      <c r="C241" s="127"/>
      <c r="D241" s="127"/>
      <c r="E241" s="140"/>
      <c r="F241" s="127"/>
    </row>
    <row r="242" spans="1:6">
      <c r="A242" s="66"/>
      <c r="B242" s="69"/>
      <c r="C242" s="127"/>
      <c r="D242" s="127"/>
      <c r="E242" s="140"/>
      <c r="F242" s="127"/>
    </row>
    <row r="243" spans="1:6">
      <c r="A243" s="66"/>
      <c r="B243" s="69"/>
      <c r="C243" s="127"/>
      <c r="D243" s="127"/>
      <c r="E243" s="140"/>
      <c r="F243" s="127"/>
    </row>
    <row r="244" spans="1:6">
      <c r="A244" s="66"/>
      <c r="B244" s="69"/>
      <c r="C244" s="127"/>
      <c r="D244" s="127"/>
      <c r="E244" s="140"/>
      <c r="F244" s="127"/>
    </row>
    <row r="245" spans="1:6">
      <c r="A245" s="66"/>
      <c r="B245" s="69"/>
      <c r="C245" s="127"/>
      <c r="D245" s="127"/>
      <c r="E245" s="140"/>
      <c r="F245" s="127"/>
    </row>
    <row r="246" spans="1:6">
      <c r="A246" s="66"/>
      <c r="B246" s="69"/>
      <c r="C246" s="127"/>
      <c r="D246" s="127"/>
      <c r="E246" s="140"/>
      <c r="F246" s="127"/>
    </row>
    <row r="247" spans="1:6">
      <c r="A247" s="66"/>
      <c r="B247" s="69"/>
      <c r="C247" s="127"/>
      <c r="D247" s="127"/>
      <c r="E247" s="140"/>
      <c r="F247" s="127"/>
    </row>
    <row r="248" spans="1:6">
      <c r="A248" s="66"/>
      <c r="B248" s="69"/>
      <c r="C248" s="127"/>
      <c r="D248" s="127"/>
      <c r="E248" s="140"/>
      <c r="F248" s="127"/>
    </row>
    <row r="249" spans="1:6">
      <c r="A249" s="66"/>
      <c r="B249" s="69"/>
      <c r="C249" s="127"/>
      <c r="D249" s="127"/>
      <c r="E249" s="140"/>
      <c r="F249" s="127"/>
    </row>
    <row r="250" spans="1:6">
      <c r="A250" s="66"/>
      <c r="B250" s="69"/>
      <c r="C250" s="127"/>
      <c r="D250" s="127"/>
      <c r="E250" s="140"/>
      <c r="F250" s="127"/>
    </row>
    <row r="251" spans="1:6">
      <c r="A251" s="66"/>
      <c r="B251" s="69"/>
      <c r="C251" s="127"/>
      <c r="D251" s="127"/>
      <c r="E251" s="140"/>
      <c r="F251" s="127"/>
    </row>
    <row r="252" spans="1:6">
      <c r="A252" s="66"/>
      <c r="B252" s="69"/>
      <c r="C252" s="127"/>
      <c r="D252" s="127"/>
      <c r="E252" s="140"/>
      <c r="F252" s="127"/>
    </row>
    <row r="253" spans="1:6">
      <c r="A253" s="66"/>
      <c r="B253" s="69"/>
      <c r="C253" s="127"/>
      <c r="D253" s="127"/>
      <c r="E253" s="140"/>
      <c r="F253" s="127"/>
    </row>
    <row r="254" spans="1:6">
      <c r="A254" s="66"/>
      <c r="B254" s="69"/>
      <c r="C254" s="127"/>
      <c r="D254" s="127"/>
      <c r="E254" s="140"/>
      <c r="F254" s="127"/>
    </row>
    <row r="255" spans="1:6">
      <c r="A255" s="66"/>
      <c r="B255" s="69"/>
      <c r="C255" s="127"/>
      <c r="D255" s="127"/>
      <c r="E255" s="140"/>
      <c r="F255" s="127"/>
    </row>
    <row r="256" spans="1:6">
      <c r="A256" s="66"/>
      <c r="B256" s="69"/>
      <c r="C256" s="127"/>
      <c r="D256" s="127"/>
      <c r="E256" s="140"/>
      <c r="F256" s="127"/>
    </row>
    <row r="257" spans="1:6">
      <c r="A257" s="66"/>
      <c r="B257" s="69"/>
      <c r="C257" s="127"/>
      <c r="D257" s="127"/>
      <c r="E257" s="140"/>
      <c r="F257" s="127"/>
    </row>
    <row r="258" spans="1:6">
      <c r="A258" s="66"/>
      <c r="B258" s="69"/>
      <c r="C258" s="127"/>
      <c r="D258" s="127"/>
      <c r="E258" s="140"/>
      <c r="F258" s="127"/>
    </row>
    <row r="259" spans="1:6">
      <c r="A259" s="66"/>
      <c r="B259" s="69"/>
      <c r="C259" s="127"/>
      <c r="D259" s="127"/>
      <c r="E259" s="140"/>
      <c r="F259" s="127"/>
    </row>
    <row r="260" spans="1:6">
      <c r="A260" s="66"/>
      <c r="B260" s="69"/>
      <c r="C260" s="127"/>
      <c r="D260" s="127"/>
      <c r="E260" s="140"/>
      <c r="F260" s="127"/>
    </row>
    <row r="261" spans="1:6">
      <c r="A261" s="66"/>
      <c r="B261" s="69"/>
      <c r="C261" s="127"/>
      <c r="D261" s="127"/>
      <c r="E261" s="140"/>
      <c r="F261" s="127"/>
    </row>
    <row r="262" spans="1:6">
      <c r="A262" s="66"/>
      <c r="B262" s="69"/>
      <c r="C262" s="127"/>
      <c r="D262" s="127"/>
      <c r="E262" s="140"/>
      <c r="F262" s="127"/>
    </row>
    <row r="263" spans="1:6">
      <c r="A263" s="66"/>
      <c r="B263" s="69"/>
      <c r="C263" s="127"/>
      <c r="D263" s="127"/>
      <c r="E263" s="140"/>
      <c r="F263" s="127"/>
    </row>
    <row r="264" spans="1:6">
      <c r="A264" s="66"/>
      <c r="B264" s="69"/>
      <c r="C264" s="127"/>
      <c r="D264" s="127"/>
      <c r="E264" s="140"/>
      <c r="F264" s="127"/>
    </row>
    <row r="265" spans="1:6">
      <c r="A265" s="66"/>
      <c r="B265" s="69"/>
      <c r="C265" s="127"/>
      <c r="D265" s="127"/>
      <c r="E265" s="140"/>
      <c r="F265" s="127"/>
    </row>
    <row r="266" spans="1:6">
      <c r="A266" s="66"/>
      <c r="B266" s="69"/>
      <c r="C266" s="127"/>
      <c r="D266" s="127"/>
      <c r="E266" s="140"/>
      <c r="F266" s="127"/>
    </row>
    <row r="267" spans="1:6">
      <c r="A267" s="66"/>
      <c r="B267" s="69"/>
      <c r="C267" s="127"/>
      <c r="D267" s="127"/>
      <c r="E267" s="140"/>
      <c r="F267" s="127"/>
    </row>
    <row r="268" spans="1:6">
      <c r="A268" s="66"/>
      <c r="B268" s="69"/>
      <c r="C268" s="127"/>
      <c r="D268" s="127"/>
      <c r="E268" s="140"/>
      <c r="F268" s="127"/>
    </row>
    <row r="269" spans="1:6">
      <c r="A269" s="66"/>
      <c r="B269" s="69"/>
      <c r="C269" s="127"/>
      <c r="D269" s="127"/>
      <c r="E269" s="140"/>
      <c r="F269" s="127"/>
    </row>
    <row r="270" spans="1:6">
      <c r="A270" s="66"/>
      <c r="B270" s="69"/>
      <c r="C270" s="127"/>
      <c r="D270" s="127"/>
      <c r="E270" s="140"/>
      <c r="F270" s="127"/>
    </row>
    <row r="271" spans="1:6">
      <c r="A271" s="66"/>
      <c r="B271" s="69"/>
      <c r="C271" s="127"/>
      <c r="D271" s="127"/>
      <c r="E271" s="140"/>
      <c r="F271" s="127"/>
    </row>
    <row r="272" spans="1:6">
      <c r="A272" s="66"/>
      <c r="B272" s="69"/>
      <c r="C272" s="127"/>
      <c r="D272" s="127"/>
      <c r="E272" s="140"/>
      <c r="F272" s="127"/>
    </row>
    <row r="273" spans="1:6">
      <c r="A273" s="66"/>
      <c r="B273" s="69"/>
      <c r="C273" s="127"/>
      <c r="D273" s="127"/>
      <c r="E273" s="140"/>
      <c r="F273" s="127"/>
    </row>
    <row r="274" spans="1:6">
      <c r="A274" s="66"/>
      <c r="B274" s="69"/>
      <c r="C274" s="127"/>
      <c r="D274" s="127"/>
      <c r="E274" s="140"/>
      <c r="F274" s="127"/>
    </row>
    <row r="275" spans="1:6">
      <c r="A275" s="66"/>
      <c r="B275" s="69"/>
      <c r="C275" s="127"/>
      <c r="D275" s="127"/>
      <c r="E275" s="140"/>
      <c r="F275" s="127"/>
    </row>
    <row r="276" spans="1:6">
      <c r="A276" s="66"/>
      <c r="B276" s="69"/>
      <c r="C276" s="127"/>
      <c r="D276" s="127"/>
      <c r="E276" s="140"/>
      <c r="F276" s="127"/>
    </row>
    <row r="277" spans="1:6">
      <c r="A277" s="66"/>
      <c r="B277" s="69"/>
      <c r="C277" s="127"/>
      <c r="D277" s="127"/>
      <c r="E277" s="140"/>
      <c r="F277" s="127"/>
    </row>
    <row r="278" spans="1:6">
      <c r="A278" s="66"/>
      <c r="B278" s="69"/>
      <c r="C278" s="127"/>
      <c r="D278" s="127"/>
      <c r="E278" s="140"/>
      <c r="F278" s="127"/>
    </row>
    <row r="279" spans="1:6">
      <c r="A279" s="66"/>
      <c r="B279" s="69"/>
      <c r="C279" s="127"/>
      <c r="D279" s="127"/>
      <c r="E279" s="140"/>
      <c r="F279" s="127"/>
    </row>
    <row r="280" spans="1:6">
      <c r="A280" s="66"/>
      <c r="B280" s="69"/>
      <c r="C280" s="127"/>
      <c r="D280" s="127"/>
      <c r="E280" s="140"/>
      <c r="F280" s="127"/>
    </row>
    <row r="281" spans="1:6">
      <c r="A281" s="66"/>
      <c r="B281" s="69"/>
      <c r="C281" s="127"/>
      <c r="D281" s="127"/>
      <c r="E281" s="140"/>
      <c r="F281" s="127"/>
    </row>
    <row r="282" spans="1:6">
      <c r="A282" s="66"/>
      <c r="B282" s="69"/>
      <c r="C282" s="127"/>
      <c r="D282" s="127"/>
      <c r="E282" s="140"/>
      <c r="F282" s="127"/>
    </row>
    <row r="283" spans="1:6">
      <c r="A283" s="66"/>
      <c r="B283" s="69"/>
      <c r="C283" s="127"/>
      <c r="D283" s="127"/>
      <c r="E283" s="140"/>
      <c r="F283" s="127"/>
    </row>
    <row r="284" spans="1:6">
      <c r="A284" s="66"/>
      <c r="B284" s="69"/>
      <c r="C284" s="127"/>
      <c r="D284" s="127"/>
      <c r="E284" s="140"/>
      <c r="F284" s="127"/>
    </row>
    <row r="285" spans="1:6">
      <c r="A285" s="66"/>
      <c r="B285" s="69"/>
      <c r="C285" s="127"/>
      <c r="D285" s="127"/>
      <c r="E285" s="140"/>
      <c r="F285" s="127"/>
    </row>
    <row r="286" spans="1:6">
      <c r="A286" s="66"/>
      <c r="B286" s="69"/>
      <c r="C286" s="127"/>
      <c r="D286" s="127"/>
      <c r="E286" s="140"/>
      <c r="F286" s="127"/>
    </row>
    <row r="287" spans="1:6">
      <c r="A287" s="66"/>
      <c r="B287" s="69"/>
      <c r="C287" s="127"/>
      <c r="D287" s="127"/>
      <c r="E287" s="140"/>
      <c r="F287" s="127"/>
    </row>
    <row r="288" spans="1:6">
      <c r="A288" s="66"/>
      <c r="B288" s="69"/>
      <c r="C288" s="127"/>
      <c r="D288" s="127"/>
      <c r="E288" s="140"/>
      <c r="F288" s="127"/>
    </row>
    <row r="289" spans="1:6">
      <c r="A289" s="66"/>
      <c r="B289" s="69"/>
      <c r="C289" s="127"/>
      <c r="D289" s="127"/>
      <c r="E289" s="140"/>
      <c r="F289" s="127"/>
    </row>
    <row r="290" spans="1:6">
      <c r="A290" s="66"/>
      <c r="B290" s="69"/>
      <c r="C290" s="127"/>
      <c r="D290" s="127"/>
      <c r="E290" s="140"/>
      <c r="F290" s="127"/>
    </row>
    <row r="291" spans="1:6">
      <c r="A291" s="66"/>
      <c r="B291" s="69"/>
      <c r="C291" s="127"/>
      <c r="D291" s="127"/>
      <c r="E291" s="140"/>
      <c r="F291" s="127"/>
    </row>
    <row r="292" spans="1:6">
      <c r="A292" s="66"/>
      <c r="B292" s="69"/>
      <c r="C292" s="127"/>
      <c r="D292" s="127"/>
      <c r="E292" s="140"/>
      <c r="F292" s="127"/>
    </row>
    <row r="293" spans="1:6">
      <c r="A293" s="66"/>
      <c r="B293" s="69"/>
      <c r="C293" s="127"/>
      <c r="D293" s="127"/>
      <c r="E293" s="140"/>
      <c r="F293" s="127"/>
    </row>
    <row r="294" spans="1:6">
      <c r="A294" s="66"/>
      <c r="B294" s="69"/>
      <c r="C294" s="127"/>
      <c r="D294" s="127"/>
      <c r="E294" s="140"/>
      <c r="F294" s="127"/>
    </row>
    <row r="295" spans="1:6">
      <c r="A295" s="66"/>
      <c r="B295" s="69"/>
      <c r="C295" s="127"/>
      <c r="D295" s="127"/>
      <c r="E295" s="140"/>
      <c r="F295" s="127"/>
    </row>
    <row r="296" spans="1:6">
      <c r="A296" s="66"/>
      <c r="B296" s="69"/>
      <c r="C296" s="127"/>
      <c r="D296" s="127"/>
      <c r="E296" s="140"/>
      <c r="F296" s="127"/>
    </row>
    <row r="297" spans="1:6">
      <c r="A297" s="66"/>
      <c r="B297" s="69"/>
      <c r="C297" s="127"/>
      <c r="D297" s="127"/>
      <c r="E297" s="140"/>
      <c r="F297" s="127"/>
    </row>
    <row r="298" spans="1:6">
      <c r="A298" s="66"/>
      <c r="B298" s="69"/>
      <c r="C298" s="127"/>
      <c r="D298" s="127"/>
      <c r="E298" s="140"/>
      <c r="F298" s="127"/>
    </row>
    <row r="299" spans="1:6">
      <c r="A299" s="66"/>
      <c r="B299" s="69"/>
      <c r="C299" s="127"/>
      <c r="D299" s="127"/>
      <c r="E299" s="140"/>
      <c r="F299" s="127"/>
    </row>
    <row r="300" spans="1:6">
      <c r="A300" s="66"/>
      <c r="B300" s="69"/>
      <c r="C300" s="127"/>
      <c r="D300" s="127"/>
      <c r="E300" s="140"/>
      <c r="F300" s="127"/>
    </row>
    <row r="301" spans="1:6">
      <c r="A301" s="66"/>
      <c r="B301" s="69"/>
      <c r="C301" s="127"/>
      <c r="D301" s="127"/>
      <c r="E301" s="140"/>
      <c r="F301" s="127"/>
    </row>
    <row r="302" spans="1:6">
      <c r="A302" s="66"/>
      <c r="B302" s="69"/>
      <c r="C302" s="127"/>
      <c r="D302" s="127"/>
      <c r="E302" s="140"/>
      <c r="F302" s="127"/>
    </row>
    <row r="303" spans="1:6">
      <c r="A303" s="66"/>
      <c r="B303" s="69"/>
      <c r="C303" s="127"/>
      <c r="D303" s="127"/>
      <c r="E303" s="140"/>
      <c r="F303" s="127"/>
    </row>
  </sheetData>
  <sortState ref="B109:F121">
    <sortCondition ref="B109:B121"/>
  </sortState>
  <mergeCells count="5">
    <mergeCell ref="A6:A7"/>
    <mergeCell ref="B6:B7"/>
    <mergeCell ref="B2:F2"/>
    <mergeCell ref="B3:F3"/>
    <mergeCell ref="B4:F4"/>
  </mergeCells>
  <phoneticPr fontId="0" type="noConversion"/>
  <pageMargins left="0.5" right="0.5" top="0.5" bottom="0.35" header="0.24" footer="0.17"/>
  <pageSetup scale="58" fitToHeight="1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29"/>
  <sheetViews>
    <sheetView showGridLines="0" zoomScaleNormal="100" zoomScaleSheetLayoutView="72" workbookViewId="0">
      <selection activeCell="K17" sqref="K17"/>
    </sheetView>
  </sheetViews>
  <sheetFormatPr defaultColWidth="13" defaultRowHeight="13.5" customHeight="1"/>
  <cols>
    <col min="1" max="1" width="28.85546875" customWidth="1"/>
    <col min="2" max="3" width="13" customWidth="1"/>
  </cols>
  <sheetData>
    <row r="1" spans="1:2" ht="42.75" customHeight="1">
      <c r="A1" s="148" t="s">
        <v>128</v>
      </c>
    </row>
    <row r="2" spans="1:2" ht="13.5" customHeight="1">
      <c r="A2" s="75" t="str">
        <f>CONCATENATE("CALS (",ROUND(B2*100,2),"%)")</f>
        <v>CALS (1.95%)</v>
      </c>
      <c r="B2" s="72">
        <f>'Summary FY12'!E6</f>
        <v>1.9499572933438805E-2</v>
      </c>
    </row>
    <row r="3" spans="1:2" ht="13.5" customHeight="1">
      <c r="A3" s="75" t="str">
        <f>CONCATENATE("CAS (",ROUND(B3*100,2),"%)")</f>
        <v>CAS (4.91%)</v>
      </c>
      <c r="B3" s="72">
        <f>'Summary FY12'!E7</f>
        <v>4.9083990848690653E-2</v>
      </c>
    </row>
    <row r="4" spans="1:2" ht="13.5" customHeight="1">
      <c r="A4" s="75" t="str">
        <f>CONCATENATE("CESS (",ROUND(B4*100,2),"%)")</f>
        <v>CESS (6.82%)</v>
      </c>
      <c r="B4" s="72">
        <f>'Summary FY12'!E8</f>
        <v>6.823140437599598E-2</v>
      </c>
    </row>
    <row r="5" spans="1:2" ht="13.5" customHeight="1">
      <c r="A5" s="75" t="str">
        <f>CONCATENATE("CEMS (",ROUND(B5*100,2),"%)")</f>
        <v>CEMS (5.02%)</v>
      </c>
      <c r="B5" s="72">
        <f>'Summary FY12'!E9</f>
        <v>5.0193432395844569E-2</v>
      </c>
    </row>
    <row r="6" spans="1:2" ht="13.5" customHeight="1">
      <c r="A6" s="75" t="str">
        <f>CONCATENATE("COM (",ROUND(B6*100,2),"%)")</f>
        <v>COM (53.06%)</v>
      </c>
      <c r="B6" s="72">
        <f>'Summary FY12'!E10</f>
        <v>0.53056485355357674</v>
      </c>
    </row>
    <row r="7" spans="1:2" ht="13.5" customHeight="1">
      <c r="A7" s="75" t="str">
        <f>CONCATENATE("CNHS (",ROUND(B7*100,2),"%)")</f>
        <v>CNHS (0.17%)</v>
      </c>
      <c r="B7" s="72">
        <f>'Summary FY12'!E11</f>
        <v>1.6558358706220426E-3</v>
      </c>
    </row>
    <row r="8" spans="1:2" ht="13.5" customHeight="1">
      <c r="A8" s="75" t="str">
        <f>CONCATENATE("EXT (",ROUND(B8*100,2),"%)")</f>
        <v>EXT (9.75%)</v>
      </c>
      <c r="B8" s="72">
        <f>'Summary FY12'!E12</f>
        <v>9.7509373396936286E-2</v>
      </c>
    </row>
    <row r="9" spans="1:2" ht="13.5" customHeight="1">
      <c r="A9" s="75" t="str">
        <f>CONCATENATE("RSENR (",ROUND(B9*100,2),"%)")</f>
        <v>RSENR (4.57%)</v>
      </c>
      <c r="B9" s="72">
        <f>'Summary FY12'!E14</f>
        <v>4.5719216747058616E-2</v>
      </c>
    </row>
    <row r="10" spans="1:2" ht="13.5" customHeight="1">
      <c r="A10" s="75" t="str">
        <f>CONCATENATE("OTH (",ROUND(B10*100,2),"%)")</f>
        <v>OTH (13.75%)</v>
      </c>
      <c r="B10" s="72">
        <f>1-SUM(B2:B9)</f>
        <v>0.13754231987783627</v>
      </c>
    </row>
    <row r="11" spans="1:2" ht="13.5" customHeight="1">
      <c r="A11" s="73"/>
      <c r="B11" s="74">
        <f>SUM(B2:B10)</f>
        <v>1</v>
      </c>
    </row>
    <row r="13" spans="1:2" ht="13.5" customHeight="1">
      <c r="A13" s="79" t="s">
        <v>42</v>
      </c>
    </row>
    <row r="14" spans="1:2" ht="13.5" customHeight="1">
      <c r="A14" s="75" t="str">
        <f>CONCATENATE("Instruction (",ROUND(B14*100,2),"%)")</f>
        <v>Instruction (8.92%)</v>
      </c>
      <c r="B14" s="72">
        <f>'Summary FY12'!E24</f>
        <v>8.923523398477097E-2</v>
      </c>
    </row>
    <row r="15" spans="1:2" ht="13.5" customHeight="1">
      <c r="A15" s="75" t="str">
        <f>CONCATENATE("Public Service (",ROUND(B15*100,2),"%)")</f>
        <v>Public Service (11.07%)</v>
      </c>
      <c r="B15" s="72">
        <f>'Summary FY12'!E25</f>
        <v>0.11071996063529542</v>
      </c>
    </row>
    <row r="16" spans="1:2" ht="13.5" customHeight="1">
      <c r="A16" s="75" t="str">
        <f>CONCATENATE("Research (",ROUND(B16*100,2),"%)")</f>
        <v>Research (69.42%)</v>
      </c>
      <c r="B16" s="72">
        <f>'Summary FY12'!E23</f>
        <v>0.69421972202632898</v>
      </c>
    </row>
    <row r="17" spans="1:3" ht="13.5" customHeight="1" thickBot="1">
      <c r="A17" s="75" t="str">
        <f>CONCATENATE("Extension (",ROUND(B17*100,2),"%)")</f>
        <v>Extension (10.58%)</v>
      </c>
      <c r="B17" s="118">
        <f>'Summary FY12'!E26</f>
        <v>0.10582508335360466</v>
      </c>
    </row>
    <row r="18" spans="1:3" ht="13.5" customHeight="1">
      <c r="B18" s="76">
        <f>SUM(B14:B17)</f>
        <v>1</v>
      </c>
    </row>
    <row r="20" spans="1:3" ht="13.5" customHeight="1">
      <c r="A20" s="79" t="s">
        <v>43</v>
      </c>
    </row>
    <row r="21" spans="1:3" ht="13.5" customHeight="1">
      <c r="A21" s="75" t="str">
        <f>CONCATENATE("Commercial (",ROUND(B21*100,2),"%)")</f>
        <v>Commercial (3.5%)</v>
      </c>
      <c r="B21" s="76">
        <f>'Summary FY12'!E32</f>
        <v>3.5024069449173259E-2</v>
      </c>
    </row>
    <row r="22" spans="1:3" ht="13.5" customHeight="1">
      <c r="A22" s="75" t="str">
        <f>CONCATENATE("Federal (",ROUND(B22*100,2),"%)")</f>
        <v>Federal (66.94%)</v>
      </c>
      <c r="B22" s="76">
        <f>'Summary FY12'!E33</f>
        <v>0.66936005230477269</v>
      </c>
    </row>
    <row r="23" spans="1:3" ht="13.5" customHeight="1">
      <c r="A23" s="75" t="str">
        <f>CONCATENATE("Foundation (",ROUND(B23*100,2),"%)")</f>
        <v>Foundation (0.63%)</v>
      </c>
      <c r="B23" s="76">
        <f>'Summary FY12'!E34</f>
        <v>6.2624086145736321E-3</v>
      </c>
    </row>
    <row r="24" spans="1:3" s="77" customFormat="1" ht="13.5" customHeight="1">
      <c r="A24" s="75" t="str">
        <f>CONCATENATE("*State (",ROUND(B24*100,2),"%)")</f>
        <v>*State (15.21%)</v>
      </c>
      <c r="B24" s="72">
        <f>'Summary FY12'!E35</f>
        <v>0.15212945340086362</v>
      </c>
      <c r="C24"/>
    </row>
    <row r="25" spans="1:3" ht="13.5" customHeight="1" thickBot="1">
      <c r="A25" s="75" t="str">
        <f>CONCATENATE("Other (",ROUND(B25*100,2),"%)")</f>
        <v>Other (13.72%)</v>
      </c>
      <c r="B25" s="118">
        <f>1-SUM(B21:B24)</f>
        <v>0.13722401623061686</v>
      </c>
    </row>
    <row r="26" spans="1:3" ht="13.5" customHeight="1">
      <c r="B26" s="76">
        <f>SUM(B21:B25)</f>
        <v>1</v>
      </c>
    </row>
    <row r="29" spans="1:3" ht="84.75" customHeight="1">
      <c r="A29" s="195" t="s">
        <v>44</v>
      </c>
      <c r="B29" s="195"/>
      <c r="C29" s="195"/>
    </row>
  </sheetData>
  <mergeCells count="1">
    <mergeCell ref="A29:C29"/>
  </mergeCells>
  <phoneticPr fontId="31" type="noConversion"/>
  <pageMargins left="0.75" right="0.75" top="1" bottom="1" header="0.5" footer="0.5"/>
  <pageSetup scale="6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Summary FY12</vt:lpstr>
      <vt:lpstr>All Units FY12</vt:lpstr>
      <vt:lpstr>FY12 Charts</vt:lpstr>
      <vt:lpstr>10 Year History</vt:lpstr>
      <vt:lpstr>All Units FY11-12</vt:lpstr>
      <vt:lpstr>Chart Data - Hide when Done</vt:lpstr>
      <vt:lpstr>'10 Year History'!Print_Area</vt:lpstr>
      <vt:lpstr>'All Units FY11-12'!Print_Area</vt:lpstr>
      <vt:lpstr>'All Units FY12'!Print_Area</vt:lpstr>
      <vt:lpstr>'FY12 Charts'!Print_Area</vt:lpstr>
      <vt:lpstr>'Summary FY12'!Print_Area</vt:lpstr>
      <vt:lpstr>'All Units FY11-12'!Print_Titles</vt:lpstr>
      <vt:lpstr>'All Units FY12'!Print_Titles</vt:lpstr>
    </vt:vector>
  </TitlesOfParts>
  <Company>UVM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Ioulia Khitrykh</dc:creator>
  <cp:lastModifiedBy>Condon, Catherine</cp:lastModifiedBy>
  <cp:lastPrinted>2012-08-03T19:27:49Z</cp:lastPrinted>
  <dcterms:created xsi:type="dcterms:W3CDTF">2003-04-21T16:56:00Z</dcterms:created>
  <dcterms:modified xsi:type="dcterms:W3CDTF">2013-07-17T22:15:00Z</dcterms:modified>
</cp:coreProperties>
</file>