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65" yWindow="15" windowWidth="9075" windowHeight="11490"/>
  </bookViews>
  <sheets>
    <sheet name="FY12" sheetId="18" r:id="rId1"/>
    <sheet name="FY11" sheetId="16" r:id="rId2"/>
    <sheet name="FY10" sheetId="15" r:id="rId3"/>
    <sheet name="FY09" sheetId="14" r:id="rId4"/>
    <sheet name="FY08" sheetId="11" r:id="rId5"/>
    <sheet name="FY07" sheetId="12" r:id="rId6"/>
    <sheet name="FY06" sheetId="6" r:id="rId7"/>
    <sheet name="FY05" sheetId="2" r:id="rId8"/>
    <sheet name="FY04" sheetId="5" r:id="rId9"/>
    <sheet name="FY03" sheetId="3" r:id="rId10"/>
    <sheet name="FY02" sheetId="4" r:id="rId11"/>
    <sheet name="FY01" sheetId="1" r:id="rId12"/>
  </sheets>
  <definedNames>
    <definedName name="_xlnm.Print_Area" localSheetId="11">'FY01'!$A$1:$D$99</definedName>
    <definedName name="_xlnm.Print_Area" localSheetId="10">'FY02'!$A$1:$D$108</definedName>
    <definedName name="_xlnm.Print_Area" localSheetId="9">'FY03'!$A$1:$D$105</definedName>
    <definedName name="_xlnm.Print_Area" localSheetId="8">'FY04'!$A$1:$D$102</definedName>
    <definedName name="_xlnm.Print_Area" localSheetId="4">'FY08'!$A$1:$D$130</definedName>
    <definedName name="_xlnm.Print_Area" localSheetId="3">'FY09'!$A$1:$D$130</definedName>
    <definedName name="_xlnm.Print_Area" localSheetId="2">'FY10'!$A$1:$D$124</definedName>
    <definedName name="_xlnm.Print_Area" localSheetId="1">'FY11'!$A$1:$D$122</definedName>
    <definedName name="_xlnm.Print_Area" localSheetId="0">'FY12'!$A$1:$D$119</definedName>
    <definedName name="_xlnm.Print_Titles" localSheetId="2">'FY10'!$4:$4</definedName>
    <definedName name="_xlnm.Print_Titles" localSheetId="1">'FY11'!$4:$4</definedName>
    <definedName name="_xlnm.Print_Titles" localSheetId="0">'FY12'!$4:$4</definedName>
  </definedNames>
  <calcPr calcId="145621"/>
</workbook>
</file>

<file path=xl/calcChain.xml><?xml version="1.0" encoding="utf-8"?>
<calcChain xmlns="http://schemas.openxmlformats.org/spreadsheetml/2006/main">
  <c r="D101" i="18" l="1"/>
  <c r="D113" i="18"/>
  <c r="C113" i="18"/>
  <c r="C101" i="18"/>
  <c r="D98" i="18"/>
  <c r="C98" i="18"/>
  <c r="D96" i="18"/>
  <c r="C96" i="18"/>
  <c r="C89" i="18"/>
  <c r="D89" i="18"/>
  <c r="D85" i="18"/>
  <c r="C85" i="18"/>
  <c r="D39" i="18"/>
  <c r="C39" i="18"/>
  <c r="C34" i="18"/>
  <c r="D34" i="18"/>
  <c r="D28" i="18"/>
  <c r="C28" i="18"/>
  <c r="D12" i="18"/>
  <c r="C12" i="18"/>
  <c r="C12" i="16"/>
  <c r="D115" i="18" l="1"/>
  <c r="C115" i="18"/>
  <c r="D117" i="16"/>
  <c r="C117" i="16"/>
  <c r="D103" i="16"/>
  <c r="C103" i="16"/>
  <c r="D101" i="16"/>
  <c r="C101" i="16"/>
  <c r="D98" i="16"/>
  <c r="C98" i="16"/>
  <c r="D95" i="16"/>
  <c r="C95" i="16"/>
  <c r="D91" i="16"/>
  <c r="C91" i="16"/>
  <c r="D85" i="16"/>
  <c r="C85" i="16"/>
  <c r="D39" i="16"/>
  <c r="C39" i="16"/>
  <c r="D34" i="16"/>
  <c r="C34" i="16"/>
  <c r="D28" i="16"/>
  <c r="C28" i="16"/>
  <c r="D12" i="16"/>
  <c r="C119" i="16" l="1"/>
  <c r="D119" i="16"/>
  <c r="D120" i="15"/>
  <c r="C120" i="15"/>
  <c r="D106" i="15"/>
  <c r="C106" i="15"/>
  <c r="D104" i="15"/>
  <c r="C104" i="15"/>
  <c r="D101" i="15"/>
  <c r="C101" i="15"/>
  <c r="D97" i="15"/>
  <c r="C97" i="15"/>
  <c r="D91" i="15"/>
  <c r="C91" i="15"/>
  <c r="D87" i="15"/>
  <c r="C87" i="15"/>
  <c r="D39" i="15"/>
  <c r="C39" i="15"/>
  <c r="D34" i="15"/>
  <c r="C34" i="15"/>
  <c r="D28" i="15"/>
  <c r="C28" i="15"/>
  <c r="D12" i="15"/>
  <c r="D122" i="15" s="1"/>
  <c r="C12" i="15"/>
  <c r="C122" i="15" s="1"/>
  <c r="D31" i="14"/>
  <c r="C31" i="14"/>
  <c r="C128" i="14"/>
  <c r="D128" i="14"/>
  <c r="C104" i="14"/>
  <c r="D104" i="14"/>
  <c r="C93" i="14"/>
  <c r="D93" i="14"/>
  <c r="D129" i="14" s="1"/>
  <c r="D113" i="14"/>
  <c r="C113" i="14"/>
  <c r="D109" i="14"/>
  <c r="C109" i="14"/>
  <c r="D97" i="14"/>
  <c r="C97" i="14"/>
  <c r="D44" i="14"/>
  <c r="C44" i="14"/>
  <c r="C129" i="14" s="1"/>
  <c r="D38" i="14"/>
  <c r="C38" i="14"/>
  <c r="D12" i="14"/>
  <c r="C12" i="14"/>
  <c r="D113" i="12"/>
  <c r="D116" i="12"/>
  <c r="C113" i="12"/>
  <c r="D110" i="12"/>
  <c r="C110" i="12"/>
  <c r="C116" i="12" s="1"/>
  <c r="D98" i="12"/>
  <c r="C98" i="12"/>
  <c r="D93" i="12"/>
  <c r="C93" i="12"/>
  <c r="D89" i="12"/>
  <c r="C89" i="12"/>
  <c r="D42" i="12"/>
  <c r="C42" i="12"/>
  <c r="D38" i="12"/>
  <c r="C38" i="12"/>
  <c r="D32" i="12"/>
  <c r="C32" i="12"/>
  <c r="D27" i="12"/>
  <c r="C27" i="12"/>
  <c r="D14" i="12"/>
  <c r="C14" i="12"/>
  <c r="D7" i="12"/>
  <c r="C7" i="12"/>
  <c r="D114" i="11"/>
  <c r="C114" i="11"/>
  <c r="D128" i="11"/>
  <c r="C128" i="11"/>
  <c r="D107" i="11"/>
  <c r="C107" i="11"/>
  <c r="D102" i="11"/>
  <c r="C102" i="11"/>
  <c r="D91" i="11"/>
  <c r="C91" i="11"/>
  <c r="D96" i="11"/>
  <c r="C96" i="11"/>
  <c r="D37" i="11"/>
  <c r="C37" i="11"/>
  <c r="D43" i="11"/>
  <c r="C43" i="11"/>
  <c r="D30" i="11"/>
  <c r="C30" i="11"/>
  <c r="D12" i="11"/>
  <c r="C12" i="11"/>
  <c r="D110" i="11"/>
  <c r="C110" i="11"/>
  <c r="D108" i="6"/>
  <c r="D96" i="6"/>
  <c r="D90" i="6"/>
  <c r="D82" i="6"/>
  <c r="D116" i="6" s="1"/>
  <c r="D46" i="6"/>
  <c r="D38" i="6"/>
  <c r="D32" i="6"/>
  <c r="D12" i="6"/>
  <c r="C108" i="6"/>
  <c r="C96" i="6"/>
  <c r="C90" i="6"/>
  <c r="C116" i="6" s="1"/>
  <c r="C82" i="6"/>
  <c r="C46" i="6"/>
  <c r="C38" i="6"/>
  <c r="C32" i="6"/>
  <c r="C12" i="6"/>
  <c r="D13" i="2"/>
  <c r="D93" i="2"/>
  <c r="C13" i="2"/>
  <c r="C93" i="2" s="1"/>
  <c r="D94" i="5"/>
  <c r="D88" i="5"/>
  <c r="D102" i="5" s="1"/>
  <c r="D76" i="5"/>
  <c r="D69" i="5"/>
  <c r="D47" i="5"/>
  <c r="D39" i="5"/>
  <c r="D31" i="5"/>
  <c r="D12" i="5"/>
  <c r="C94" i="5"/>
  <c r="C102" i="5" s="1"/>
  <c r="C88" i="5"/>
  <c r="C76" i="5"/>
  <c r="C69" i="5"/>
  <c r="C47" i="5"/>
  <c r="C39" i="5"/>
  <c r="C31" i="5"/>
  <c r="C12" i="5"/>
  <c r="D97" i="3"/>
  <c r="D105" i="3" s="1"/>
  <c r="D91" i="3"/>
  <c r="D77" i="3"/>
  <c r="D71" i="3"/>
  <c r="D49" i="3"/>
  <c r="D40" i="3"/>
  <c r="D32" i="3"/>
  <c r="D14" i="3"/>
  <c r="C97" i="3"/>
  <c r="C91" i="3"/>
  <c r="C105" i="3" s="1"/>
  <c r="C77" i="3"/>
  <c r="C71" i="3"/>
  <c r="C49" i="3"/>
  <c r="C40" i="3"/>
  <c r="C32" i="3"/>
  <c r="C14" i="3"/>
  <c r="D100" i="4"/>
  <c r="D108" i="4" s="1"/>
  <c r="D95" i="4"/>
  <c r="D79" i="4"/>
  <c r="D73" i="4"/>
  <c r="D51" i="4"/>
  <c r="D42" i="4"/>
  <c r="D34" i="4"/>
  <c r="D16" i="4"/>
  <c r="C100" i="4"/>
  <c r="C108" i="4" s="1"/>
  <c r="C95" i="4"/>
  <c r="C79" i="4"/>
  <c r="C73" i="4"/>
  <c r="C51" i="4"/>
  <c r="C42" i="4"/>
  <c r="C34" i="4"/>
  <c r="C16" i="4"/>
  <c r="D15" i="1"/>
  <c r="D32" i="1"/>
  <c r="D70" i="1"/>
  <c r="D87" i="1"/>
  <c r="D93" i="1"/>
  <c r="D99" i="1" s="1"/>
  <c r="D75" i="1"/>
  <c r="D49" i="1"/>
  <c r="D40" i="1"/>
  <c r="C15" i="1"/>
  <c r="C32" i="1"/>
  <c r="C70" i="1"/>
  <c r="C87" i="1"/>
  <c r="C93" i="1"/>
  <c r="C75" i="1"/>
  <c r="C99" i="1" s="1"/>
  <c r="C49" i="1"/>
  <c r="C40" i="1"/>
  <c r="C130" i="11"/>
  <c r="D130" i="11"/>
  <c r="IV102" i="5" l="1"/>
</calcChain>
</file>

<file path=xl/sharedStrings.xml><?xml version="1.0" encoding="utf-8"?>
<sst xmlns="http://schemas.openxmlformats.org/spreadsheetml/2006/main" count="1697" uniqueCount="287">
  <si>
    <t>* Including applications and after-the-fact awards</t>
  </si>
  <si>
    <t>College of Agriculture and Life Sciences</t>
  </si>
  <si>
    <t>Agricultural Biochemistry</t>
  </si>
  <si>
    <t>Animal Science</t>
  </si>
  <si>
    <t>Botany &amp; Agricultural Biochemistry</t>
  </si>
  <si>
    <t>Center for Rural Studies</t>
  </si>
  <si>
    <t>Center for Sustainable Agriculture</t>
  </si>
  <si>
    <t>Community Development &amp; Applied Economics</t>
  </si>
  <si>
    <t>Dean's Office College of Agriculture and Life Sciences</t>
  </si>
  <si>
    <t>Div of Agriculture &amp; Life Sciences</t>
  </si>
  <si>
    <t>Extension System</t>
  </si>
  <si>
    <t>Nutrition and Food Sciences</t>
  </si>
  <si>
    <t>Plant and Soil Science</t>
  </si>
  <si>
    <t>Total</t>
  </si>
  <si>
    <t>College of Arts and Sciences</t>
  </si>
  <si>
    <t>Anthropology</t>
  </si>
  <si>
    <t>Area and International Studies</t>
  </si>
  <si>
    <t>Biology</t>
  </si>
  <si>
    <t>Center for Research on Vermont</t>
  </si>
  <si>
    <t>Canadian Studies</t>
  </si>
  <si>
    <t>Chemistry</t>
  </si>
  <si>
    <t>Communication Sciences</t>
  </si>
  <si>
    <t>English</t>
  </si>
  <si>
    <t>Geography</t>
  </si>
  <si>
    <t>Geology</t>
  </si>
  <si>
    <t>German and Russian</t>
  </si>
  <si>
    <t>History</t>
  </si>
  <si>
    <t>Physics</t>
  </si>
  <si>
    <t>Political Science</t>
  </si>
  <si>
    <t>Psychology</t>
  </si>
  <si>
    <t>Religion</t>
  </si>
  <si>
    <t>Sociology</t>
  </si>
  <si>
    <t>Theatre</t>
  </si>
  <si>
    <t>College of Education and Social Services</t>
  </si>
  <si>
    <t>Center on Disability and Community Inclusion</t>
  </si>
  <si>
    <t>Dean's Office College of Education and Social Services</t>
  </si>
  <si>
    <t>Education Department</t>
  </si>
  <si>
    <t>Integrated Professional Studies</t>
  </si>
  <si>
    <t>Social Work</t>
  </si>
  <si>
    <t>College of Engineering and Mathematics</t>
  </si>
  <si>
    <t>Civil and Environmental Engineering</t>
  </si>
  <si>
    <t>Computer Science</t>
  </si>
  <si>
    <t>Dean's Office College of Engineering and Mathematics</t>
  </si>
  <si>
    <t>Electrical and Computer Engineering</t>
  </si>
  <si>
    <t>Mathematics and Statistics</t>
  </si>
  <si>
    <t>Mechanical Engineering</t>
  </si>
  <si>
    <t>College of Medicine</t>
  </si>
  <si>
    <t>Anatomy and Neurobiology</t>
  </si>
  <si>
    <t>Biochemistry</t>
  </si>
  <si>
    <t>Dean's Office College of Medicine</t>
  </si>
  <si>
    <t>Family Practice</t>
  </si>
  <si>
    <t>Medical Biostatistics</t>
  </si>
  <si>
    <t>Medicine</t>
  </si>
  <si>
    <t>Molecular Physiology and Biophysics</t>
  </si>
  <si>
    <t>Neurology</t>
  </si>
  <si>
    <t>Obstetrics and Gynecology</t>
  </si>
  <si>
    <t>Office of Health Promotion Research</t>
  </si>
  <si>
    <t>Orthopaedics and Rehabilitation</t>
  </si>
  <si>
    <t>Pathology</t>
  </si>
  <si>
    <t>Pediatrics</t>
  </si>
  <si>
    <t>Pharmacology</t>
  </si>
  <si>
    <t>Psychiatry</t>
  </si>
  <si>
    <t>Radiology</t>
  </si>
  <si>
    <t>Surgery</t>
  </si>
  <si>
    <t>Vermont Cancer Center</t>
  </si>
  <si>
    <t>College of Nursing and Health Sciences</t>
  </si>
  <si>
    <t>Dean's Office College of Nursing &amp; Health Sciences</t>
  </si>
  <si>
    <t>Physical Therapy</t>
  </si>
  <si>
    <t>School of Allied Health</t>
  </si>
  <si>
    <t>School of Nursing</t>
  </si>
  <si>
    <t>General Institutional</t>
  </si>
  <si>
    <t>Athletics</t>
  </si>
  <si>
    <t>Admissions &amp; Financial Aid</t>
  </si>
  <si>
    <t>Center for Health and Wellbeing</t>
  </si>
  <si>
    <t>Center for Teaching and Learning</t>
  </si>
  <si>
    <t>Continuing Education</t>
  </si>
  <si>
    <t>Employee Assistance Program</t>
  </si>
  <si>
    <t>Environmental Programs</t>
  </si>
  <si>
    <t>Fleming Museum</t>
  </si>
  <si>
    <t>Police Services</t>
  </si>
  <si>
    <t>Provost's Office</t>
  </si>
  <si>
    <t>VP for Administration</t>
  </si>
  <si>
    <t>VP for Student Affairs</t>
  </si>
  <si>
    <t>Women's Center</t>
  </si>
  <si>
    <t>Graduate College</t>
  </si>
  <si>
    <t>Libraries</t>
  </si>
  <si>
    <t>Bailey/Howe Library</t>
  </si>
  <si>
    <t>Dana Medical Library</t>
  </si>
  <si>
    <t>Microbiology and Molecular Genetics</t>
  </si>
  <si>
    <t>School of Business Administration</t>
  </si>
  <si>
    <t>School of Natural Resources</t>
  </si>
  <si>
    <t>Total $$ Requested</t>
  </si>
  <si>
    <t>#of Proposals</t>
  </si>
  <si>
    <t xml:space="preserve">College </t>
  </si>
  <si>
    <t>Microbiology*</t>
  </si>
  <si>
    <t>Intrn'l Educational Srvcs</t>
  </si>
  <si>
    <t>Sponsored Programs Office</t>
  </si>
  <si>
    <t>Dean's Office School of Allied Health*</t>
  </si>
  <si>
    <t>Physical Therapy*</t>
  </si>
  <si>
    <t>Department</t>
  </si>
  <si>
    <t xml:space="preserve">Nursing </t>
  </si>
  <si>
    <t>Proposals Submitted* 2003</t>
  </si>
  <si>
    <t>Proposals Submitted* 2002</t>
  </si>
  <si>
    <t>Voc Ed and Tech</t>
  </si>
  <si>
    <t>Dean's Office School of Allied Health</t>
  </si>
  <si>
    <t>Medical Technology</t>
  </si>
  <si>
    <t>Proposals Submitted* FY 2001</t>
  </si>
  <si>
    <t>Continuing Medical Education</t>
  </si>
  <si>
    <t>Biomedical Technologies</t>
  </si>
  <si>
    <t>Academic Support Programs</t>
  </si>
  <si>
    <t>Administrative &amp; Facilities Services</t>
  </si>
  <si>
    <t xml:space="preserve"> </t>
  </si>
  <si>
    <t>The Rubenstein School of Environment and Natural Resources</t>
  </si>
  <si>
    <t>College</t>
  </si>
  <si>
    <t># of Proposals</t>
  </si>
  <si>
    <t>Proposals Submitted* 2004</t>
  </si>
  <si>
    <t>Medical Lab &amp; Radiation Sciences</t>
  </si>
  <si>
    <t>Center for Health &amp; Well Being</t>
  </si>
  <si>
    <t>Continuing Ed - Administration</t>
  </si>
  <si>
    <t>Senior VP &amp; Provost</t>
  </si>
  <si>
    <t>Proposals Submitted* 2005 (Revised 6/06)</t>
  </si>
  <si>
    <t>CALS Dean's Office</t>
  </si>
  <si>
    <t>Community Development and Applied Economics</t>
  </si>
  <si>
    <t>Nutrition &amp; Food Sciences</t>
  </si>
  <si>
    <t>Plant &amp; Soil Science</t>
  </si>
  <si>
    <t>Area &amp; International Studies</t>
  </si>
  <si>
    <t>Center for Disability &amp; Community</t>
  </si>
  <si>
    <t>CESS Dean's Office</t>
  </si>
  <si>
    <t>Education</t>
  </si>
  <si>
    <t>CEM Dean's Office</t>
  </si>
  <si>
    <t>Civil &amp; Environmental Engineering</t>
  </si>
  <si>
    <t>Electrical &amp; Computer Engineering</t>
  </si>
  <si>
    <t>Mathematics &amp; Statistics</t>
  </si>
  <si>
    <t>Bailey Howe Library</t>
  </si>
  <si>
    <t>Anatomy &amp; Neurobiology</t>
  </si>
  <si>
    <t>COM Office of the Dean</t>
  </si>
  <si>
    <t>Family Medicine</t>
  </si>
  <si>
    <t>Molecular Physiology &amp; Biophysics</t>
  </si>
  <si>
    <t>Obstetrics &amp; Gynecology</t>
  </si>
  <si>
    <t>Orthopaedics &amp; Rehabilitation</t>
  </si>
  <si>
    <t>Nursing</t>
  </si>
  <si>
    <t>Rehab &amp; Movement Sciences</t>
  </si>
  <si>
    <t>COLLEGE OF AGRICULTURE &amp; LIFE SCIENCES</t>
  </si>
  <si>
    <t>College of Agriculture Dean's Office</t>
  </si>
  <si>
    <t>Plant Biology</t>
  </si>
  <si>
    <t>COLLEGE OF ARTS &amp; SCIENCES</t>
  </si>
  <si>
    <t>Asian Studies</t>
  </si>
  <si>
    <t>Consulting Archaeology Program</t>
  </si>
  <si>
    <t>Romance Languages</t>
  </si>
  <si>
    <t>COLLEGE OF EDUCATION &amp; SOCIAL SERVICES</t>
  </si>
  <si>
    <t>Center for Disability and Community Inclusion</t>
  </si>
  <si>
    <t>College of Ed and Social Services Dean's Office</t>
  </si>
  <si>
    <t>COLLEGE OF ENGINEERING &amp; MATHEMATICAL SCIENCES</t>
  </si>
  <si>
    <t>College of Eng and Math Dean's Office</t>
  </si>
  <si>
    <t>School of Engineering Civil Engineering</t>
  </si>
  <si>
    <t>School of Engineering Electrical &amp; Computer...</t>
  </si>
  <si>
    <t>School of Engineering Mechanical Engineering</t>
  </si>
  <si>
    <t>COLLEGE OF MEDICINE</t>
  </si>
  <si>
    <t>College of Medicine Dean's Office</t>
  </si>
  <si>
    <t>Medicine - Cardiology</t>
  </si>
  <si>
    <t>Medicine - Endocrinology</t>
  </si>
  <si>
    <t>Medicine - General Internal Medicine</t>
  </si>
  <si>
    <t>Medicine - Hematology Oncology</t>
  </si>
  <si>
    <t>Medicine - Immunobiology</t>
  </si>
  <si>
    <t>Medicine - Pulmonary</t>
  </si>
  <si>
    <t>Obstetrics and Gynecology - Maternal Fetal</t>
  </si>
  <si>
    <t>Pathology-Anatomic</t>
  </si>
  <si>
    <t>Pathology-General</t>
  </si>
  <si>
    <t>Pediatrics - General</t>
  </si>
  <si>
    <t>Pediatrics - Neonatology</t>
  </si>
  <si>
    <t>Surgery - Ophthamology</t>
  </si>
  <si>
    <t>Surgery - Transplant</t>
  </si>
  <si>
    <t>Surgery - Urology</t>
  </si>
  <si>
    <t>Surgery - Vascular</t>
  </si>
  <si>
    <t>MICROBIOLOGY AND MOLECULAR GENETICS</t>
  </si>
  <si>
    <t>COLLEGE OF NURSING AND HEALTH SCIENCES</t>
  </si>
  <si>
    <t>College of Nursing and Health Sciences Dean</t>
  </si>
  <si>
    <t>Medical Laboratory and Radiation Sciences</t>
  </si>
  <si>
    <t>Rehabilitation and Movement Sciences</t>
  </si>
  <si>
    <t>EXTENSION &amp; CONTINUING EDUCATION</t>
  </si>
  <si>
    <t>LIBRARIES</t>
  </si>
  <si>
    <t>GENERAL INSTITUTIONAL</t>
  </si>
  <si>
    <t>Center for Health and Well Being</t>
  </si>
  <si>
    <t>Continuing Education Administration</t>
  </si>
  <si>
    <t>Dean of Students</t>
  </si>
  <si>
    <t>IMF / TSP</t>
  </si>
  <si>
    <t>International Educational Services</t>
  </si>
  <si>
    <t>President's Office</t>
  </si>
  <si>
    <t>Senior VP and Provost</t>
  </si>
  <si>
    <t>GRADUATE COLLEGE</t>
  </si>
  <si>
    <t>RUBENSTEIN SCH OF ENVIRONMENT &amp; NATURAL RESOURCES</t>
  </si>
  <si>
    <t>SCHOOL OF BUSINESS ADMINISTRATION</t>
  </si>
  <si>
    <t>TOTAL</t>
  </si>
  <si>
    <t>Proposals Submitted* 2006</t>
  </si>
  <si>
    <t>*includes applications and after-the-fact awards</t>
  </si>
  <si>
    <t>Classics</t>
  </si>
  <si>
    <t>School of Engineering</t>
  </si>
  <si>
    <t>College of Medicine Office of Primary Care</t>
  </si>
  <si>
    <t>Medicine - Gastroenterology</t>
  </si>
  <si>
    <t>Medicine - Gerontology Geriatrics</t>
  </si>
  <si>
    <t>Medicine - Infectious Diseases</t>
  </si>
  <si>
    <t>Medicine - Nephrology</t>
  </si>
  <si>
    <t>Medicine - Vascular Biology</t>
  </si>
  <si>
    <t>Microbiology &amp; Molecular Genetics - Medicine</t>
  </si>
  <si>
    <t>Obstetrics and Gynecology - General</t>
  </si>
  <si>
    <t>Obstetrics and Gynecology - Reproductive Endocrinology</t>
  </si>
  <si>
    <t>Pathology-Clinical</t>
  </si>
  <si>
    <t>Pediatrics - Gastroenterology</t>
  </si>
  <si>
    <t>Pediatrics - Hematology Oncology</t>
  </si>
  <si>
    <t>Pediatrics - Nephrology</t>
  </si>
  <si>
    <t>Pediatrics - Pulmonary</t>
  </si>
  <si>
    <t>Surgery - General</t>
  </si>
  <si>
    <t>Libraries - Dean's Office</t>
  </si>
  <si>
    <t>Affirmitive Action / Equal Opportunity</t>
  </si>
  <si>
    <t>EXTENSION</t>
  </si>
  <si>
    <t>Extension - Program and Faculty Support</t>
  </si>
  <si>
    <t>Extension - State Office Staff</t>
  </si>
  <si>
    <t>Extension Sustainable Agriculture Center</t>
  </si>
  <si>
    <t>Gund Institute</t>
  </si>
  <si>
    <t>Rubenstein School Dean's Office</t>
  </si>
  <si>
    <t>University Transportation Center</t>
  </si>
  <si>
    <t>Risk Management</t>
  </si>
  <si>
    <t>VP Research Office</t>
  </si>
  <si>
    <t>Admissions and Enrollment Management</t>
  </si>
  <si>
    <t>CALS</t>
  </si>
  <si>
    <t>RSENR</t>
  </si>
  <si>
    <t>CAS</t>
  </si>
  <si>
    <t>CEMS</t>
  </si>
  <si>
    <t>CESS</t>
  </si>
  <si>
    <t>CNHS</t>
  </si>
  <si>
    <t>COM</t>
  </si>
  <si>
    <t>EXT</t>
  </si>
  <si>
    <t>LIBS</t>
  </si>
  <si>
    <t>OTHER</t>
  </si>
  <si>
    <t>BSAD</t>
  </si>
  <si>
    <t>Economics</t>
  </si>
  <si>
    <t>Music</t>
  </si>
  <si>
    <t>Medicine - General</t>
  </si>
  <si>
    <t>Surgery - Ophthalmology</t>
  </si>
  <si>
    <t>Surgery - Thoracic Cardiovascular</t>
  </si>
  <si>
    <t>Extension - Statewide 4-H</t>
  </si>
  <si>
    <t>Bailey Howe - Research Collections</t>
  </si>
  <si>
    <t>Conference &amp; Event Services</t>
  </si>
  <si>
    <t>Technology Transfer</t>
  </si>
  <si>
    <t xml:space="preserve">  </t>
  </si>
  <si>
    <t>Grand Total</t>
  </si>
  <si>
    <t>*Proposals FY 2009 (7/22/09)</t>
  </si>
  <si>
    <t>Art</t>
  </si>
  <si>
    <t>Surgery - Neurosurgery</t>
  </si>
  <si>
    <t>Extension - Expanded Food and Nutrition...</t>
  </si>
  <si>
    <t>Bailey Howe - Info &amp; Instruction</t>
  </si>
  <si>
    <t>Animal Care Management</t>
  </si>
  <si>
    <t>Student Life</t>
  </si>
  <si>
    <t>Transportation Research Center</t>
  </si>
  <si>
    <t>VP Finance and Enterprise Systems</t>
  </si>
  <si>
    <t>VT Ctr for Clinical &amp; Translational Science</t>
  </si>
  <si>
    <t>Medicine - Clinical Pharmacology</t>
  </si>
  <si>
    <t>Obstetrics and Gynecology - Gynecologics Oncology</t>
  </si>
  <si>
    <t>*Proposals FY 2008</t>
  </si>
  <si>
    <t>Global &amp; Regional Studies</t>
  </si>
  <si>
    <t>Pediatrics - Genetics</t>
  </si>
  <si>
    <t>Extension - Operations and Staff Support</t>
  </si>
  <si>
    <t>Extension - SARE</t>
  </si>
  <si>
    <t>CUPS</t>
  </si>
  <si>
    <t>EPSCoR</t>
  </si>
  <si>
    <t>Living and Learning Center</t>
  </si>
  <si>
    <t>Communication Sciences - CAS</t>
  </si>
  <si>
    <t>Leadership and Developmental Sciences</t>
  </si>
  <si>
    <t>Obstetrics &amp; Gynecology - Reprod Endocrn&amp;Infertility</t>
  </si>
  <si>
    <t>Obstetrics and Gynecology&amp;Reprod</t>
  </si>
  <si>
    <t>COLLEGE OF ARTS AND SCIENCES</t>
  </si>
  <si>
    <t>Philosophy</t>
  </si>
  <si>
    <t>Anesthesiology</t>
  </si>
  <si>
    <t>Communication Science and Disorders</t>
  </si>
  <si>
    <t>Facilities Design and Construction</t>
  </si>
  <si>
    <t>Total Applications</t>
  </si>
  <si>
    <t>Requested $</t>
  </si>
  <si>
    <t>This report includes both competing and non-competing applications and after-the-fact awards.  The requested amount reflects the annual increment requested in FY2011, not the total amount requested for multi-year projects.</t>
  </si>
  <si>
    <r>
      <t xml:space="preserve">Proposals FY 2011 - </t>
    </r>
    <r>
      <rPr>
        <sz val="16"/>
        <color rgb="FF006600"/>
        <rFont val="Garamond"/>
        <family val="1"/>
      </rPr>
      <t>Revised 8/3/12</t>
    </r>
  </si>
  <si>
    <r>
      <t xml:space="preserve">Proposals FY 2010  </t>
    </r>
    <r>
      <rPr>
        <sz val="16"/>
        <color indexed="17"/>
        <rFont val="Garamond"/>
        <family val="1"/>
      </rPr>
      <t>revised 9/18/11</t>
    </r>
  </si>
  <si>
    <r>
      <t xml:space="preserve">*Proposals FY 2007 - </t>
    </r>
    <r>
      <rPr>
        <sz val="11"/>
        <rFont val="Arial"/>
        <family val="2"/>
      </rPr>
      <t>Revised 6/28/2009</t>
    </r>
  </si>
  <si>
    <t>Total $ Requested</t>
  </si>
  <si>
    <t>Medicine - Dermatology</t>
  </si>
  <si>
    <t>Extension - Rural and Agricultural Voc Rehab</t>
  </si>
  <si>
    <t>Honors College</t>
  </si>
  <si>
    <t>This report includes both competing and non-competing applications and after-the-fact awards.  The requested amount reflects the annual increment requested in FY2012, not the total amount requested for multi-year projects.</t>
  </si>
  <si>
    <r>
      <t>Proposals FY 2012 -</t>
    </r>
    <r>
      <rPr>
        <b/>
        <sz val="14"/>
        <color rgb="FF006600"/>
        <rFont val="Garamond"/>
        <family val="1"/>
      </rPr>
      <t xml:space="preserve"> Revised 07-17-13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</si>
</sst>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6" formatCode="&quot;$&quot;#,##0_);[Red]\(&quot;$&quot;#,##0\)"/>
    <numFmt numFmtId="43" formatCode="_(* #,##0.00_);_(* \(#,##0.00\);_(* &quot;-&quot;??_);_(@_)"/>
    <numFmt numFmtId="164" formatCode="&quot;$&quot;#,##0"/>
    <numFmt numFmtId="165" formatCode="_(* #,##0_);_(* \(#,##0\);_(* &quot;-&quot;??_);_(@_)"/>
  </numFmts>
  <fonts count="26" x14ac:knownFonts="1">
    <font>
      <sz val="10"/>
      <name val="Arial"/>
    </font>
    <font>
      <b/>
      <sz val="22"/>
      <name val="Arial"/>
      <family val="2"/>
      <charset val="204"/>
    </font>
    <font>
      <b/>
      <sz val="12"/>
      <name val="Arial"/>
      <family val="2"/>
      <charset val="204"/>
    </font>
    <font>
      <b/>
      <sz val="6.5"/>
      <name val="Small Fonts"/>
      <family val="2"/>
    </font>
    <font>
      <sz val="6.5"/>
      <name val="Small Fonts"/>
      <family val="2"/>
    </font>
    <font>
      <b/>
      <sz val="10"/>
      <name val="Arial"/>
      <family val="2"/>
      <charset val="204"/>
    </font>
    <font>
      <sz val="8"/>
      <name val="Arial"/>
      <family val="2"/>
    </font>
    <font>
      <sz val="10"/>
      <name val="Arial"/>
      <family val="2"/>
      <charset val="204"/>
    </font>
    <font>
      <sz val="10"/>
      <name val="Arial"/>
      <family val="2"/>
    </font>
    <font>
      <b/>
      <sz val="10"/>
      <name val="Arial"/>
      <family val="2"/>
    </font>
    <font>
      <b/>
      <sz val="22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0"/>
      <color indexed="8"/>
      <name val="Arial"/>
      <family val="2"/>
    </font>
    <font>
      <sz val="8"/>
      <name val="Arial"/>
      <family val="2"/>
    </font>
    <font>
      <sz val="11"/>
      <color indexed="8"/>
      <name val="Calibri"/>
      <charset val="238"/>
    </font>
    <font>
      <sz val="10"/>
      <color indexed="8"/>
      <name val="Arial"/>
    </font>
    <font>
      <sz val="11"/>
      <color theme="1"/>
      <name val="Calibri"/>
      <family val="2"/>
      <scheme val="minor"/>
    </font>
    <font>
      <b/>
      <sz val="14"/>
      <color rgb="FF006600"/>
      <name val="Garamond"/>
      <family val="1"/>
    </font>
    <font>
      <b/>
      <sz val="16"/>
      <color rgb="FF006600"/>
      <name val="Garamond"/>
      <family val="1"/>
    </font>
    <font>
      <sz val="10"/>
      <name val="Arial"/>
    </font>
    <font>
      <sz val="16"/>
      <color rgb="FF006600"/>
      <name val="Garamond"/>
      <family val="1"/>
    </font>
    <font>
      <sz val="16"/>
      <color indexed="17"/>
      <name val="Garamond"/>
      <family val="1"/>
    </font>
    <font>
      <b/>
      <sz val="16"/>
      <name val="Arial"/>
      <family val="2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7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/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22"/>
      </right>
      <top style="thin">
        <color indexed="22"/>
      </top>
      <bottom style="medium">
        <color indexed="64"/>
      </bottom>
      <diagonal/>
    </border>
    <border>
      <left style="thin">
        <color indexed="22"/>
      </left>
      <right style="thin">
        <color indexed="64"/>
      </right>
      <top style="thin">
        <color indexed="22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22"/>
      </left>
      <right style="thin">
        <color indexed="64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thin">
        <color indexed="22"/>
      </bottom>
      <diagonal/>
    </border>
    <border>
      <left style="thin">
        <color indexed="22"/>
      </left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64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indexed="22"/>
      </left>
      <right style="thin">
        <color indexed="64"/>
      </right>
      <top style="thin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0" fontId="18" fillId="0" borderId="0"/>
    <xf numFmtId="0" fontId="8" fillId="0" borderId="0"/>
    <xf numFmtId="0" fontId="17" fillId="0" borderId="0"/>
    <xf numFmtId="0" fontId="14" fillId="0" borderId="0"/>
    <xf numFmtId="0" fontId="14" fillId="0" borderId="0"/>
    <xf numFmtId="0" fontId="14" fillId="0" borderId="0"/>
    <xf numFmtId="43" fontId="21" fillId="0" borderId="0" applyFont="0" applyFill="0" applyBorder="0" applyAlignment="0" applyProtection="0"/>
  </cellStyleXfs>
  <cellXfs count="272">
    <xf numFmtId="0" fontId="0" fillId="0" borderId="0" xfId="0"/>
    <xf numFmtId="0" fontId="1" fillId="0" borderId="2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4" fillId="0" borderId="0" xfId="0" applyFont="1" applyAlignment="1">
      <alignment vertical="top" wrapText="1"/>
    </xf>
    <xf numFmtId="0" fontId="5" fillId="0" borderId="3" xfId="0" applyFont="1" applyBorder="1"/>
    <xf numFmtId="0" fontId="0" fillId="0" borderId="4" xfId="0" applyBorder="1" applyAlignment="1">
      <alignment horizontal="right"/>
    </xf>
    <xf numFmtId="1" fontId="0" fillId="0" borderId="4" xfId="0" applyNumberFormat="1" applyBorder="1" applyAlignment="1">
      <alignment horizontal="center"/>
    </xf>
    <xf numFmtId="0" fontId="5" fillId="0" borderId="0" xfId="0" applyFont="1"/>
    <xf numFmtId="1" fontId="0" fillId="0" borderId="0" xfId="0" applyNumberFormat="1" applyAlignment="1">
      <alignment horizontal="center"/>
    </xf>
    <xf numFmtId="1" fontId="5" fillId="0" borderId="0" xfId="0" applyNumberFormat="1" applyFont="1" applyAlignment="1">
      <alignment horizontal="center"/>
    </xf>
    <xf numFmtId="0" fontId="5" fillId="0" borderId="0" xfId="0" applyFont="1" applyAlignment="1">
      <alignment wrapText="1"/>
    </xf>
    <xf numFmtId="0" fontId="5" fillId="0" borderId="0" xfId="0" applyFont="1" applyAlignment="1"/>
    <xf numFmtId="0" fontId="5" fillId="0" borderId="5" xfId="0" applyFont="1" applyBorder="1"/>
    <xf numFmtId="164" fontId="0" fillId="0" borderId="4" xfId="0" applyNumberFormat="1" applyBorder="1" applyAlignment="1">
      <alignment horizontal="center"/>
    </xf>
    <xf numFmtId="164" fontId="0" fillId="0" borderId="0" xfId="0" applyNumberFormat="1" applyAlignment="1">
      <alignment horizontal="center"/>
    </xf>
    <xf numFmtId="164" fontId="5" fillId="0" borderId="0" xfId="0" applyNumberFormat="1" applyFont="1" applyAlignment="1">
      <alignment horizontal="center"/>
    </xf>
    <xf numFmtId="1" fontId="0" fillId="0" borderId="0" xfId="0" applyNumberFormat="1" applyFill="1" applyAlignment="1">
      <alignment horizontal="center"/>
    </xf>
    <xf numFmtId="164" fontId="0" fillId="0" borderId="6" xfId="0" applyNumberFormat="1" applyBorder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Fill="1"/>
    <xf numFmtId="0" fontId="7" fillId="0" borderId="0" xfId="0" applyFont="1" applyAlignment="1">
      <alignment wrapText="1"/>
    </xf>
    <xf numFmtId="0" fontId="7" fillId="0" borderId="0" xfId="0" applyFont="1"/>
    <xf numFmtId="164" fontId="5" fillId="0" borderId="0" xfId="0" applyNumberFormat="1" applyFont="1" applyFill="1" applyAlignment="1">
      <alignment horizontal="center"/>
    </xf>
    <xf numFmtId="1" fontId="5" fillId="0" borderId="0" xfId="0" applyNumberFormat="1" applyFont="1" applyFill="1" applyAlignment="1">
      <alignment horizontal="center"/>
    </xf>
    <xf numFmtId="1" fontId="7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  <xf numFmtId="0" fontId="0" fillId="0" borderId="7" xfId="0" applyBorder="1" applyAlignment="1">
      <alignment horizontal="right" vertical="top" wrapText="1"/>
    </xf>
    <xf numFmtId="0" fontId="0" fillId="0" borderId="8" xfId="0" applyBorder="1" applyAlignment="1">
      <alignment horizontal="right" vertical="top" wrapText="1"/>
    </xf>
    <xf numFmtId="164" fontId="7" fillId="0" borderId="0" xfId="0" applyNumberFormat="1" applyFont="1" applyFill="1" applyAlignment="1">
      <alignment horizontal="center"/>
    </xf>
    <xf numFmtId="0" fontId="5" fillId="0" borderId="9" xfId="0" applyFont="1" applyBorder="1" applyAlignment="1">
      <alignment wrapText="1"/>
    </xf>
    <xf numFmtId="0" fontId="5" fillId="0" borderId="10" xfId="0" applyFont="1" applyBorder="1"/>
    <xf numFmtId="164" fontId="5" fillId="0" borderId="11" xfId="0" applyNumberFormat="1" applyFont="1" applyBorder="1" applyAlignment="1">
      <alignment horizontal="center"/>
    </xf>
    <xf numFmtId="1" fontId="5" fillId="0" borderId="5" xfId="0" applyNumberFormat="1" applyFont="1" applyBorder="1" applyAlignment="1">
      <alignment horizontal="center" wrapText="1"/>
    </xf>
    <xf numFmtId="164" fontId="5" fillId="0" borderId="5" xfId="0" applyNumberFormat="1" applyFont="1" applyBorder="1" applyAlignment="1">
      <alignment horizontal="center" wrapText="1"/>
    </xf>
    <xf numFmtId="1" fontId="7" fillId="0" borderId="0" xfId="0" applyNumberFormat="1" applyFont="1" applyFill="1" applyAlignment="1">
      <alignment horizontal="center"/>
    </xf>
    <xf numFmtId="1" fontId="5" fillId="0" borderId="10" xfId="0" applyNumberFormat="1" applyFont="1" applyBorder="1" applyAlignment="1">
      <alignment horizontal="center"/>
    </xf>
    <xf numFmtId="0" fontId="8" fillId="0" borderId="0" xfId="0" applyFont="1" applyBorder="1"/>
    <xf numFmtId="0" fontId="8" fillId="0" borderId="0" xfId="0" applyFont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8" fillId="0" borderId="0" xfId="0" applyFont="1" applyBorder="1" applyAlignment="1"/>
    <xf numFmtId="0" fontId="8" fillId="0" borderId="4" xfId="0" applyFont="1" applyBorder="1" applyAlignment="1">
      <alignment horizontal="center"/>
    </xf>
    <xf numFmtId="0" fontId="8" fillId="0" borderId="6" xfId="0" applyFont="1" applyBorder="1"/>
    <xf numFmtId="0" fontId="8" fillId="0" borderId="3" xfId="0" applyFont="1" applyBorder="1"/>
    <xf numFmtId="0" fontId="10" fillId="0" borderId="2" xfId="0" applyFont="1" applyBorder="1" applyAlignment="1">
      <alignment horizontal="center" vertical="top" wrapText="1"/>
    </xf>
    <xf numFmtId="0" fontId="8" fillId="0" borderId="4" xfId="0" applyFont="1" applyBorder="1" applyAlignment="1">
      <alignment horizontal="right"/>
    </xf>
    <xf numFmtId="0" fontId="9" fillId="0" borderId="0" xfId="0" applyFont="1" applyFill="1" applyBorder="1"/>
    <xf numFmtId="0" fontId="9" fillId="0" borderId="0" xfId="0" applyFont="1" applyBorder="1" applyAlignment="1">
      <alignment horizontal="center"/>
    </xf>
    <xf numFmtId="0" fontId="9" fillId="0" borderId="0" xfId="0" applyFont="1" applyBorder="1"/>
    <xf numFmtId="164" fontId="8" fillId="0" borderId="0" xfId="0" applyNumberFormat="1" applyFont="1" applyBorder="1" applyAlignment="1">
      <alignment horizontal="right"/>
    </xf>
    <xf numFmtId="164" fontId="9" fillId="0" borderId="0" xfId="0" applyNumberFormat="1" applyFont="1" applyBorder="1" applyAlignment="1">
      <alignment horizontal="right"/>
    </xf>
    <xf numFmtId="164" fontId="8" fillId="0" borderId="0" xfId="0" applyNumberFormat="1" applyFont="1" applyFill="1" applyBorder="1" applyAlignment="1">
      <alignment horizontal="right"/>
    </xf>
    <xf numFmtId="164" fontId="8" fillId="0" borderId="4" xfId="0" applyNumberFormat="1" applyFont="1" applyBorder="1" applyAlignment="1">
      <alignment horizontal="right"/>
    </xf>
    <xf numFmtId="0" fontId="0" fillId="0" borderId="0" xfId="0" applyBorder="1"/>
    <xf numFmtId="0" fontId="0" fillId="0" borderId="0" xfId="0" applyBorder="1" applyAlignment="1">
      <alignment horizontal="center"/>
    </xf>
    <xf numFmtId="164" fontId="0" fillId="0" borderId="0" xfId="0" applyNumberFormat="1" applyBorder="1" applyAlignment="1">
      <alignment horizontal="right"/>
    </xf>
    <xf numFmtId="0" fontId="0" fillId="0" borderId="0" xfId="0" applyBorder="1" applyAlignment="1">
      <alignment horizontal="right" vertical="top" wrapText="1"/>
    </xf>
    <xf numFmtId="0" fontId="4" fillId="0" borderId="0" xfId="0" applyFont="1" applyBorder="1" applyAlignment="1">
      <alignment vertical="top" wrapText="1"/>
    </xf>
    <xf numFmtId="0" fontId="8" fillId="0" borderId="0" xfId="0" applyFont="1" applyBorder="1" applyAlignment="1">
      <alignment horizontal="right"/>
    </xf>
    <xf numFmtId="0" fontId="9" fillId="0" borderId="0" xfId="0" applyFont="1" applyBorder="1" applyAlignment="1">
      <alignment wrapText="1"/>
    </xf>
    <xf numFmtId="0" fontId="9" fillId="0" borderId="0" xfId="0" applyFont="1" applyBorder="1" applyAlignment="1">
      <alignment vertical="top" wrapText="1"/>
    </xf>
    <xf numFmtId="0" fontId="5" fillId="0" borderId="0" xfId="0" applyFont="1" applyBorder="1"/>
    <xf numFmtId="0" fontId="7" fillId="0" borderId="0" xfId="0" applyFont="1" applyBorder="1"/>
    <xf numFmtId="0" fontId="9" fillId="0" borderId="0" xfId="0" applyFont="1" applyBorder="1" applyAlignment="1">
      <alignment wrapText="1" shrinkToFit="1"/>
    </xf>
    <xf numFmtId="0" fontId="9" fillId="0" borderId="0" xfId="0" applyFont="1" applyBorder="1" applyAlignment="1"/>
    <xf numFmtId="0" fontId="9" fillId="0" borderId="5" xfId="0" applyFont="1" applyBorder="1"/>
    <xf numFmtId="1" fontId="9" fillId="0" borderId="5" xfId="0" applyNumberFormat="1" applyFont="1" applyBorder="1" applyAlignment="1">
      <alignment horizontal="center" wrapText="1"/>
    </xf>
    <xf numFmtId="164" fontId="9" fillId="0" borderId="5" xfId="0" applyNumberFormat="1" applyFont="1" applyBorder="1" applyAlignment="1">
      <alignment horizontal="center" wrapText="1"/>
    </xf>
    <xf numFmtId="0" fontId="9" fillId="0" borderId="5" xfId="0" applyFont="1" applyBorder="1" applyAlignment="1">
      <alignment wrapText="1"/>
    </xf>
    <xf numFmtId="0" fontId="0" fillId="0" borderId="4" xfId="0" applyBorder="1" applyAlignment="1">
      <alignment horizontal="center"/>
    </xf>
    <xf numFmtId="0" fontId="7" fillId="0" borderId="0" xfId="0" applyFont="1" applyAlignment="1">
      <alignment horizontal="center"/>
    </xf>
    <xf numFmtId="0" fontId="0" fillId="0" borderId="0" xfId="0" applyFill="1" applyAlignment="1">
      <alignment horizontal="center"/>
    </xf>
    <xf numFmtId="0" fontId="7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5" fillId="0" borderId="10" xfId="0" applyFont="1" applyBorder="1" applyAlignment="1">
      <alignment horizontal="center"/>
    </xf>
    <xf numFmtId="1" fontId="9" fillId="0" borderId="0" xfId="0" applyNumberFormat="1" applyFont="1" applyBorder="1" applyAlignment="1">
      <alignment horizontal="center" wrapText="1"/>
    </xf>
    <xf numFmtId="164" fontId="9" fillId="0" borderId="0" xfId="0" applyNumberFormat="1" applyFont="1" applyBorder="1" applyAlignment="1">
      <alignment horizontal="center" wrapText="1"/>
    </xf>
    <xf numFmtId="6" fontId="0" fillId="0" borderId="0" xfId="0" applyNumberFormat="1"/>
    <xf numFmtId="6" fontId="5" fillId="0" borderId="0" xfId="0" applyNumberFormat="1" applyFont="1"/>
    <xf numFmtId="0" fontId="5" fillId="0" borderId="0" xfId="0" applyFont="1" applyBorder="1" applyAlignment="1">
      <alignment horizontal="center"/>
    </xf>
    <xf numFmtId="164" fontId="5" fillId="0" borderId="0" xfId="0" applyNumberFormat="1" applyFont="1" applyBorder="1" applyAlignment="1">
      <alignment horizontal="right"/>
    </xf>
    <xf numFmtId="0" fontId="9" fillId="0" borderId="9" xfId="0" applyFont="1" applyBorder="1" applyAlignment="1">
      <alignment wrapText="1"/>
    </xf>
    <xf numFmtId="0" fontId="9" fillId="0" borderId="10" xfId="0" applyFont="1" applyBorder="1"/>
    <xf numFmtId="0" fontId="9" fillId="0" borderId="10" xfId="0" applyFont="1" applyBorder="1" applyAlignment="1">
      <alignment horizontal="center"/>
    </xf>
    <xf numFmtId="164" fontId="9" fillId="0" borderId="11" xfId="0" applyNumberFormat="1" applyFont="1" applyBorder="1" applyAlignment="1">
      <alignment horizontal="right"/>
    </xf>
    <xf numFmtId="0" fontId="4" fillId="2" borderId="0" xfId="0" applyFont="1" applyFill="1" applyBorder="1" applyAlignment="1">
      <alignment vertical="top" wrapText="1"/>
    </xf>
    <xf numFmtId="0" fontId="8" fillId="2" borderId="0" xfId="0" applyFont="1" applyFill="1" applyBorder="1"/>
    <xf numFmtId="0" fontId="8" fillId="2" borderId="0" xfId="0" applyFont="1" applyFill="1" applyBorder="1" applyAlignment="1">
      <alignment horizontal="right"/>
    </xf>
    <xf numFmtId="0" fontId="8" fillId="2" borderId="0" xfId="0" applyFont="1" applyFill="1" applyBorder="1" applyAlignment="1">
      <alignment horizontal="center"/>
    </xf>
    <xf numFmtId="0" fontId="9" fillId="2" borderId="0" xfId="0" applyFont="1" applyFill="1" applyBorder="1" applyAlignment="1">
      <alignment horizontal="center" wrapText="1"/>
    </xf>
    <xf numFmtId="6" fontId="9" fillId="2" borderId="0" xfId="0" applyNumberFormat="1" applyFont="1" applyFill="1" applyBorder="1" applyAlignment="1">
      <alignment wrapText="1"/>
    </xf>
    <xf numFmtId="164" fontId="8" fillId="2" borderId="0" xfId="0" applyNumberFormat="1" applyFont="1" applyFill="1" applyBorder="1" applyAlignment="1">
      <alignment horizontal="right"/>
    </xf>
    <xf numFmtId="0" fontId="9" fillId="2" borderId="0" xfId="0" applyFont="1" applyFill="1" applyBorder="1"/>
    <xf numFmtId="0" fontId="0" fillId="2" borderId="0" xfId="0" applyFill="1" applyBorder="1"/>
    <xf numFmtId="0" fontId="0" fillId="2" borderId="0" xfId="0" applyFill="1" applyBorder="1" applyAlignment="1">
      <alignment horizontal="center"/>
    </xf>
    <xf numFmtId="164" fontId="0" fillId="2" borderId="0" xfId="0" applyNumberFormat="1" applyFill="1" applyBorder="1" applyAlignment="1">
      <alignment horizontal="right"/>
    </xf>
    <xf numFmtId="0" fontId="9" fillId="2" borderId="12" xfId="0" applyFont="1" applyFill="1" applyBorder="1"/>
    <xf numFmtId="1" fontId="9" fillId="2" borderId="12" xfId="0" applyNumberFormat="1" applyFont="1" applyFill="1" applyBorder="1" applyAlignment="1">
      <alignment horizontal="center" wrapText="1"/>
    </xf>
    <xf numFmtId="164" fontId="9" fillId="2" borderId="12" xfId="0" applyNumberFormat="1" applyFont="1" applyFill="1" applyBorder="1" applyAlignment="1">
      <alignment horizontal="center" wrapText="1"/>
    </xf>
    <xf numFmtId="0" fontId="0" fillId="2" borderId="0" xfId="0" applyFill="1" applyBorder="1" applyAlignment="1">
      <alignment wrapText="1"/>
    </xf>
    <xf numFmtId="0" fontId="0" fillId="2" borderId="0" xfId="0" applyFill="1" applyBorder="1" applyAlignment="1">
      <alignment horizontal="center" wrapText="1"/>
    </xf>
    <xf numFmtId="6" fontId="0" fillId="2" borderId="0" xfId="0" applyNumberFormat="1" applyFill="1" applyBorder="1" applyAlignment="1">
      <alignment wrapText="1"/>
    </xf>
    <xf numFmtId="0" fontId="9" fillId="2" borderId="0" xfId="0" applyFont="1" applyFill="1" applyBorder="1" applyAlignment="1">
      <alignment wrapText="1"/>
    </xf>
    <xf numFmtId="1" fontId="8" fillId="0" borderId="0" xfId="0" applyNumberFormat="1" applyFont="1" applyFill="1" applyBorder="1" applyAlignment="1">
      <alignment horizontal="right"/>
    </xf>
    <xf numFmtId="1" fontId="5" fillId="0" borderId="10" xfId="0" applyNumberFormat="1" applyFont="1" applyFill="1" applyBorder="1" applyAlignment="1">
      <alignment horizontal="right"/>
    </xf>
    <xf numFmtId="164" fontId="5" fillId="0" borderId="11" xfId="0" applyNumberFormat="1" applyFont="1" applyFill="1" applyBorder="1" applyAlignment="1">
      <alignment horizontal="right"/>
    </xf>
    <xf numFmtId="0" fontId="10" fillId="2" borderId="0" xfId="0" applyFont="1" applyFill="1" applyBorder="1" applyAlignment="1">
      <alignment horizontal="center" vertical="top" wrapText="1"/>
    </xf>
    <xf numFmtId="0" fontId="0" fillId="2" borderId="0" xfId="0" applyFill="1"/>
    <xf numFmtId="0" fontId="18" fillId="2" borderId="13" xfId="1" applyFill="1" applyBorder="1"/>
    <xf numFmtId="0" fontId="13" fillId="0" borderId="1" xfId="4" applyFont="1" applyFill="1" applyBorder="1" applyAlignment="1">
      <alignment horizontal="right"/>
    </xf>
    <xf numFmtId="164" fontId="13" fillId="0" borderId="1" xfId="4" applyNumberFormat="1" applyFont="1" applyFill="1" applyBorder="1" applyAlignment="1">
      <alignment horizontal="right"/>
    </xf>
    <xf numFmtId="0" fontId="12" fillId="0" borderId="1" xfId="4" applyFont="1" applyFill="1" applyBorder="1" applyAlignment="1"/>
    <xf numFmtId="0" fontId="13" fillId="0" borderId="14" xfId="4" applyFont="1" applyFill="1" applyBorder="1" applyAlignment="1"/>
    <xf numFmtId="0" fontId="13" fillId="0" borderId="14" xfId="4" applyFont="1" applyFill="1" applyBorder="1" applyAlignment="1">
      <alignment horizontal="right"/>
    </xf>
    <xf numFmtId="164" fontId="13" fillId="0" borderId="14" xfId="4" applyNumberFormat="1" applyFont="1" applyFill="1" applyBorder="1" applyAlignment="1">
      <alignment horizontal="right"/>
    </xf>
    <xf numFmtId="0" fontId="13" fillId="0" borderId="15" xfId="4" applyFont="1" applyFill="1" applyBorder="1" applyAlignment="1">
      <alignment horizontal="right"/>
    </xf>
    <xf numFmtId="0" fontId="12" fillId="0" borderId="1" xfId="5" applyFont="1" applyFill="1" applyBorder="1" applyAlignment="1"/>
    <xf numFmtId="0" fontId="12" fillId="0" borderId="1" xfId="5" applyFont="1" applyFill="1" applyBorder="1" applyAlignment="1">
      <alignment horizontal="right"/>
    </xf>
    <xf numFmtId="0" fontId="13" fillId="0" borderId="16" xfId="4" applyFont="1" applyFill="1" applyBorder="1" applyAlignment="1"/>
    <xf numFmtId="0" fontId="13" fillId="0" borderId="16" xfId="4" applyFont="1" applyFill="1" applyBorder="1" applyAlignment="1">
      <alignment horizontal="right"/>
    </xf>
    <xf numFmtId="164" fontId="13" fillId="0" borderId="17" xfId="4" applyNumberFormat="1" applyFont="1" applyFill="1" applyBorder="1" applyAlignment="1">
      <alignment horizontal="right"/>
    </xf>
    <xf numFmtId="3" fontId="12" fillId="0" borderId="1" xfId="5" applyNumberFormat="1" applyFont="1" applyFill="1" applyBorder="1" applyAlignment="1">
      <alignment horizontal="right"/>
    </xf>
    <xf numFmtId="0" fontId="13" fillId="0" borderId="18" xfId="4" applyFont="1" applyFill="1" applyBorder="1" applyAlignment="1">
      <alignment horizontal="right"/>
    </xf>
    <xf numFmtId="0" fontId="13" fillId="0" borderId="0" xfId="4" applyFont="1" applyFill="1" applyBorder="1" applyAlignment="1">
      <alignment horizontal="right"/>
    </xf>
    <xf numFmtId="164" fontId="9" fillId="0" borderId="0" xfId="0" applyNumberFormat="1" applyFont="1"/>
    <xf numFmtId="0" fontId="8" fillId="2" borderId="0" xfId="2" applyFill="1"/>
    <xf numFmtId="0" fontId="8" fillId="2" borderId="0" xfId="2" applyFill="1" applyBorder="1"/>
    <xf numFmtId="0" fontId="8" fillId="0" borderId="0" xfId="2"/>
    <xf numFmtId="0" fontId="8" fillId="2" borderId="0" xfId="2" applyFont="1" applyFill="1"/>
    <xf numFmtId="0" fontId="10" fillId="2" borderId="0" xfId="2" applyFont="1" applyFill="1" applyBorder="1" applyAlignment="1">
      <alignment horizontal="center" vertical="top" wrapText="1"/>
    </xf>
    <xf numFmtId="0" fontId="4" fillId="2" borderId="0" xfId="2" applyFont="1" applyFill="1" applyBorder="1" applyAlignment="1">
      <alignment vertical="top" wrapText="1"/>
    </xf>
    <xf numFmtId="0" fontId="8" fillId="2" borderId="0" xfId="2" applyFont="1" applyFill="1" applyBorder="1"/>
    <xf numFmtId="0" fontId="8" fillId="2" borderId="0" xfId="2" applyFont="1" applyFill="1" applyBorder="1" applyAlignment="1">
      <alignment horizontal="right"/>
    </xf>
    <xf numFmtId="0" fontId="8" fillId="2" borderId="0" xfId="2" applyFont="1" applyFill="1" applyBorder="1" applyAlignment="1">
      <alignment horizontal="center"/>
    </xf>
    <xf numFmtId="164" fontId="8" fillId="2" borderId="0" xfId="2" applyNumberFormat="1" applyFont="1" applyFill="1" applyBorder="1" applyAlignment="1">
      <alignment horizontal="right"/>
    </xf>
    <xf numFmtId="0" fontId="9" fillId="2" borderId="12" xfId="2" applyFont="1" applyFill="1" applyBorder="1"/>
    <xf numFmtId="1" fontId="9" fillId="2" borderId="12" xfId="2" applyNumberFormat="1" applyFont="1" applyFill="1" applyBorder="1" applyAlignment="1">
      <alignment horizontal="center" wrapText="1"/>
    </xf>
    <xf numFmtId="164" fontId="9" fillId="2" borderId="12" xfId="2" applyNumberFormat="1" applyFont="1" applyFill="1" applyBorder="1" applyAlignment="1">
      <alignment horizontal="center" wrapText="1"/>
    </xf>
    <xf numFmtId="0" fontId="8" fillId="0" borderId="0" xfId="2" applyBorder="1"/>
    <xf numFmtId="0" fontId="9" fillId="2" borderId="0" xfId="2" applyFont="1" applyFill="1" applyBorder="1"/>
    <xf numFmtId="0" fontId="8" fillId="2" borderId="0" xfId="2" applyFill="1" applyBorder="1" applyAlignment="1">
      <alignment horizontal="center"/>
    </xf>
    <xf numFmtId="164" fontId="8" fillId="2" borderId="0" xfId="2" applyNumberFormat="1" applyFill="1" applyBorder="1" applyAlignment="1">
      <alignment horizontal="right"/>
    </xf>
    <xf numFmtId="6" fontId="8" fillId="0" borderId="0" xfId="2" applyNumberFormat="1"/>
    <xf numFmtId="0" fontId="12" fillId="0" borderId="1" xfId="4" applyFont="1" applyFill="1" applyBorder="1" applyAlignment="1">
      <alignment horizontal="right"/>
    </xf>
    <xf numFmtId="164" fontId="12" fillId="0" borderId="1" xfId="4" applyNumberFormat="1" applyFont="1" applyFill="1" applyBorder="1" applyAlignment="1">
      <alignment horizontal="right"/>
    </xf>
    <xf numFmtId="0" fontId="12" fillId="0" borderId="19" xfId="4" applyFont="1" applyFill="1" applyBorder="1" applyAlignment="1"/>
    <xf numFmtId="0" fontId="12" fillId="0" borderId="19" xfId="4" applyFont="1" applyFill="1" applyBorder="1" applyAlignment="1">
      <alignment horizontal="right"/>
    </xf>
    <xf numFmtId="0" fontId="12" fillId="0" borderId="0" xfId="4" applyFont="1" applyFill="1" applyBorder="1" applyAlignment="1"/>
    <xf numFmtId="0" fontId="12" fillId="0" borderId="0" xfId="4" applyFont="1" applyFill="1" applyBorder="1" applyAlignment="1">
      <alignment horizontal="right"/>
    </xf>
    <xf numFmtId="0" fontId="13" fillId="2" borderId="20" xfId="1" applyFont="1" applyFill="1" applyBorder="1"/>
    <xf numFmtId="0" fontId="13" fillId="2" borderId="21" xfId="1" applyFont="1" applyFill="1" applyBorder="1"/>
    <xf numFmtId="6" fontId="13" fillId="2" borderId="22" xfId="1" applyNumberFormat="1" applyFont="1" applyFill="1" applyBorder="1"/>
    <xf numFmtId="0" fontId="12" fillId="0" borderId="17" xfId="5" applyFont="1" applyFill="1" applyBorder="1" applyAlignment="1"/>
    <xf numFmtId="0" fontId="12" fillId="0" borderId="17" xfId="5" applyFont="1" applyFill="1" applyBorder="1" applyAlignment="1">
      <alignment horizontal="right"/>
    </xf>
    <xf numFmtId="3" fontId="12" fillId="0" borderId="17" xfId="5" applyNumberFormat="1" applyFont="1" applyFill="1" applyBorder="1" applyAlignment="1">
      <alignment horizontal="right"/>
    </xf>
    <xf numFmtId="0" fontId="0" fillId="0" borderId="0" xfId="0" applyAlignment="1">
      <alignment vertical="center"/>
    </xf>
    <xf numFmtId="0" fontId="0" fillId="2" borderId="0" xfId="0" applyFill="1" applyAlignment="1"/>
    <xf numFmtId="0" fontId="0" fillId="0" borderId="0" xfId="0" applyAlignment="1"/>
    <xf numFmtId="0" fontId="18" fillId="2" borderId="13" xfId="1" applyFill="1" applyBorder="1" applyAlignment="1"/>
    <xf numFmtId="0" fontId="16" fillId="0" borderId="23" xfId="3" applyFont="1" applyFill="1" applyBorder="1" applyAlignment="1"/>
    <xf numFmtId="3" fontId="12" fillId="0" borderId="24" xfId="5" applyNumberFormat="1" applyFont="1" applyFill="1" applyBorder="1" applyAlignment="1">
      <alignment horizontal="right"/>
    </xf>
    <xf numFmtId="0" fontId="13" fillId="0" borderId="25" xfId="4" applyFont="1" applyFill="1" applyBorder="1" applyAlignment="1">
      <alignment horizontal="right"/>
    </xf>
    <xf numFmtId="164" fontId="13" fillId="0" borderId="26" xfId="4" applyNumberFormat="1" applyFont="1" applyFill="1" applyBorder="1" applyAlignment="1">
      <alignment horizontal="right"/>
    </xf>
    <xf numFmtId="0" fontId="12" fillId="0" borderId="0" xfId="5" applyFont="1" applyFill="1" applyBorder="1" applyAlignment="1">
      <alignment horizontal="right"/>
    </xf>
    <xf numFmtId="3" fontId="12" fillId="0" borderId="0" xfId="5" applyNumberFormat="1" applyFont="1" applyFill="1" applyBorder="1" applyAlignment="1">
      <alignment horizontal="right"/>
    </xf>
    <xf numFmtId="0" fontId="12" fillId="0" borderId="19" xfId="5" applyFont="1" applyFill="1" applyBorder="1" applyAlignment="1"/>
    <xf numFmtId="0" fontId="12" fillId="0" borderId="19" xfId="5" applyFont="1" applyFill="1" applyBorder="1" applyAlignment="1">
      <alignment horizontal="right"/>
    </xf>
    <xf numFmtId="3" fontId="12" fillId="0" borderId="28" xfId="5" applyNumberFormat="1" applyFont="1" applyFill="1" applyBorder="1" applyAlignment="1">
      <alignment horizontal="right"/>
    </xf>
    <xf numFmtId="0" fontId="9" fillId="2" borderId="9" xfId="0" applyFont="1" applyFill="1" applyBorder="1" applyAlignment="1">
      <alignment vertical="center"/>
    </xf>
    <xf numFmtId="0" fontId="9" fillId="2" borderId="10" xfId="0" applyFont="1" applyFill="1" applyBorder="1" applyAlignment="1">
      <alignment vertical="center"/>
    </xf>
    <xf numFmtId="1" fontId="9" fillId="2" borderId="10" xfId="0" applyNumberFormat="1" applyFont="1" applyFill="1" applyBorder="1" applyAlignment="1">
      <alignment horizontal="center" vertical="center"/>
    </xf>
    <xf numFmtId="164" fontId="9" fillId="2" borderId="11" xfId="0" applyNumberFormat="1" applyFont="1" applyFill="1" applyBorder="1" applyAlignment="1">
      <alignment horizontal="center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0" borderId="29" xfId="4" applyFont="1" applyFill="1" applyBorder="1" applyAlignment="1">
      <alignment horizontal="right" vertical="center"/>
    </xf>
    <xf numFmtId="164" fontId="13" fillId="0" borderId="30" xfId="4" applyNumberFormat="1" applyFont="1" applyFill="1" applyBorder="1" applyAlignment="1">
      <alignment horizontal="right" vertical="center"/>
    </xf>
    <xf numFmtId="0" fontId="9" fillId="2" borderId="20" xfId="0" applyFont="1" applyFill="1" applyBorder="1" applyAlignment="1">
      <alignment vertical="center"/>
    </xf>
    <xf numFmtId="0" fontId="9" fillId="2" borderId="21" xfId="0" applyFont="1" applyFill="1" applyBorder="1" applyAlignment="1">
      <alignment vertical="center"/>
    </xf>
    <xf numFmtId="0" fontId="18" fillId="2" borderId="2" xfId="1" applyFill="1" applyBorder="1" applyAlignment="1"/>
    <xf numFmtId="0" fontId="12" fillId="0" borderId="31" xfId="5" applyFont="1" applyFill="1" applyBorder="1" applyAlignment="1"/>
    <xf numFmtId="3" fontId="12" fillId="0" borderId="32" xfId="5" applyNumberFormat="1" applyFont="1" applyFill="1" applyBorder="1" applyAlignment="1">
      <alignment horizontal="right"/>
    </xf>
    <xf numFmtId="0" fontId="12" fillId="0" borderId="23" xfId="6" applyFont="1" applyFill="1" applyBorder="1" applyAlignment="1">
      <alignment wrapText="1"/>
    </xf>
    <xf numFmtId="0" fontId="13" fillId="0" borderId="33" xfId="4" applyFont="1" applyFill="1" applyBorder="1" applyAlignment="1">
      <alignment horizontal="right"/>
    </xf>
    <xf numFmtId="0" fontId="13" fillId="0" borderId="34" xfId="4" applyFont="1" applyFill="1" applyBorder="1" applyAlignment="1"/>
    <xf numFmtId="164" fontId="13" fillId="0" borderId="35" xfId="4" applyNumberFormat="1" applyFont="1" applyFill="1" applyBorder="1" applyAlignment="1">
      <alignment horizontal="right"/>
    </xf>
    <xf numFmtId="0" fontId="9" fillId="0" borderId="9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164" fontId="13" fillId="0" borderId="11" xfId="4" applyNumberFormat="1" applyFont="1" applyFill="1" applyBorder="1" applyAlignment="1">
      <alignment horizontal="right" vertical="center"/>
    </xf>
    <xf numFmtId="165" fontId="9" fillId="2" borderId="21" xfId="7" applyNumberFormat="1" applyFont="1" applyFill="1" applyBorder="1" applyAlignment="1">
      <alignment horizontal="center" vertical="center"/>
    </xf>
    <xf numFmtId="165" fontId="12" fillId="0" borderId="31" xfId="7" applyNumberFormat="1" applyFont="1" applyFill="1" applyBorder="1" applyAlignment="1">
      <alignment horizontal="right"/>
    </xf>
    <xf numFmtId="165" fontId="12" fillId="0" borderId="1" xfId="7" applyNumberFormat="1" applyFont="1" applyFill="1" applyBorder="1" applyAlignment="1">
      <alignment horizontal="right"/>
    </xf>
    <xf numFmtId="165" fontId="13" fillId="0" borderId="14" xfId="7" applyNumberFormat="1" applyFont="1" applyFill="1" applyBorder="1" applyAlignment="1">
      <alignment horizontal="right"/>
    </xf>
    <xf numFmtId="165" fontId="13" fillId="0" borderId="34" xfId="7" applyNumberFormat="1" applyFont="1" applyFill="1" applyBorder="1" applyAlignment="1">
      <alignment horizontal="right"/>
    </xf>
    <xf numFmtId="165" fontId="0" fillId="0" borderId="0" xfId="7" applyNumberFormat="1" applyFont="1" applyAlignment="1"/>
    <xf numFmtId="165" fontId="13" fillId="0" borderId="10" xfId="7" applyNumberFormat="1" applyFont="1" applyFill="1" applyBorder="1" applyAlignment="1">
      <alignment horizontal="right" vertical="center"/>
    </xf>
    <xf numFmtId="164" fontId="9" fillId="2" borderId="22" xfId="0" applyNumberFormat="1" applyFont="1" applyFill="1" applyBorder="1" applyAlignment="1">
      <alignment horizontal="center" vertical="center" wrapText="1"/>
    </xf>
    <xf numFmtId="0" fontId="19" fillId="2" borderId="0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/>
    </xf>
    <xf numFmtId="1" fontId="2" fillId="2" borderId="0" xfId="0" applyNumberFormat="1" applyFont="1" applyFill="1" applyBorder="1" applyAlignment="1">
      <alignment horizontal="center" vertical="top" wrapText="1"/>
    </xf>
    <xf numFmtId="0" fontId="0" fillId="2" borderId="0" xfId="0" applyFill="1" applyBorder="1" applyAlignment="1">
      <alignment horizontal="center" vertical="top" wrapText="1"/>
    </xf>
    <xf numFmtId="0" fontId="0" fillId="2" borderId="0" xfId="0" applyFill="1" applyBorder="1" applyAlignment="1"/>
    <xf numFmtId="0" fontId="0" fillId="0" borderId="0" xfId="0" applyBorder="1" applyAlignment="1"/>
    <xf numFmtId="0" fontId="20" fillId="0" borderId="0" xfId="0" applyFont="1" applyBorder="1" applyAlignment="1">
      <alignment horizontal="left"/>
    </xf>
    <xf numFmtId="0" fontId="9" fillId="0" borderId="12" xfId="0" applyFont="1" applyBorder="1" applyAlignment="1">
      <alignment vertical="top" wrapText="1"/>
    </xf>
    <xf numFmtId="0" fontId="0" fillId="0" borderId="12" xfId="0" applyBorder="1"/>
    <xf numFmtId="1" fontId="0" fillId="0" borderId="12" xfId="0" applyNumberFormat="1" applyBorder="1" applyAlignment="1">
      <alignment horizontal="right"/>
    </xf>
    <xf numFmtId="164" fontId="0" fillId="0" borderId="12" xfId="0" applyNumberFormat="1" applyBorder="1"/>
    <xf numFmtId="0" fontId="9" fillId="0" borderId="12" xfId="0" applyFont="1" applyBorder="1" applyAlignment="1">
      <alignment wrapText="1"/>
    </xf>
    <xf numFmtId="0" fontId="5" fillId="0" borderId="12" xfId="0" applyFont="1" applyFill="1" applyBorder="1"/>
    <xf numFmtId="1" fontId="5" fillId="0" borderId="12" xfId="0" applyNumberFormat="1" applyFont="1" applyBorder="1" applyAlignment="1">
      <alignment horizontal="right"/>
    </xf>
    <xf numFmtId="164" fontId="5" fillId="0" borderId="12" xfId="0" applyNumberFormat="1" applyFont="1" applyBorder="1" applyAlignment="1">
      <alignment horizontal="right"/>
    </xf>
    <xf numFmtId="0" fontId="8" fillId="0" borderId="12" xfId="0" applyFont="1" applyBorder="1"/>
    <xf numFmtId="1" fontId="8" fillId="0" borderId="12" xfId="0" applyNumberFormat="1" applyFont="1" applyBorder="1" applyAlignment="1">
      <alignment horizontal="right"/>
    </xf>
    <xf numFmtId="164" fontId="8" fillId="0" borderId="12" xfId="0" applyNumberFormat="1" applyFont="1" applyBorder="1" applyAlignment="1">
      <alignment horizontal="right"/>
    </xf>
    <xf numFmtId="0" fontId="5" fillId="0" borderId="12" xfId="0" applyFont="1" applyBorder="1"/>
    <xf numFmtId="164" fontId="5" fillId="0" borderId="12" xfId="0" applyNumberFormat="1" applyFont="1" applyBorder="1"/>
    <xf numFmtId="0" fontId="7" fillId="0" borderId="12" xfId="0" applyFont="1" applyBorder="1"/>
    <xf numFmtId="1" fontId="7" fillId="0" borderId="12" xfId="0" applyNumberFormat="1" applyFont="1" applyBorder="1" applyAlignment="1">
      <alignment horizontal="right"/>
    </xf>
    <xf numFmtId="164" fontId="7" fillId="0" borderId="12" xfId="0" applyNumberFormat="1" applyFont="1" applyBorder="1"/>
    <xf numFmtId="0" fontId="5" fillId="0" borderId="12" xfId="0" applyFont="1" applyBorder="1" applyAlignment="1">
      <alignment wrapText="1"/>
    </xf>
    <xf numFmtId="164" fontId="7" fillId="0" borderId="12" xfId="0" applyNumberFormat="1" applyFont="1" applyBorder="1" applyAlignment="1">
      <alignment horizontal="right"/>
    </xf>
    <xf numFmtId="164" fontId="0" fillId="0" borderId="12" xfId="0" applyNumberFormat="1" applyBorder="1" applyAlignment="1">
      <alignment horizontal="right"/>
    </xf>
    <xf numFmtId="0" fontId="7" fillId="0" borderId="12" xfId="0" applyFont="1" applyFill="1" applyBorder="1"/>
    <xf numFmtId="0" fontId="5" fillId="0" borderId="12" xfId="0" applyFont="1" applyBorder="1" applyAlignment="1">
      <alignment wrapText="1" shrinkToFit="1"/>
    </xf>
    <xf numFmtId="0" fontId="9" fillId="0" borderId="12" xfId="0" applyFont="1" applyBorder="1" applyAlignment="1">
      <alignment wrapText="1" shrinkToFit="1"/>
    </xf>
    <xf numFmtId="0" fontId="7" fillId="0" borderId="12" xfId="0" applyFont="1" applyBorder="1" applyAlignment="1">
      <alignment vertical="top" wrapText="1"/>
    </xf>
    <xf numFmtId="1" fontId="5" fillId="0" borderId="12" xfId="0" applyNumberFormat="1" applyFont="1" applyFill="1" applyBorder="1" applyAlignment="1">
      <alignment horizontal="right"/>
    </xf>
    <xf numFmtId="164" fontId="5" fillId="0" borderId="12" xfId="0" applyNumberFormat="1" applyFont="1" applyFill="1" applyBorder="1" applyAlignment="1">
      <alignment horizontal="right"/>
    </xf>
    <xf numFmtId="0" fontId="9" fillId="2" borderId="36" xfId="0" applyFont="1" applyFill="1" applyBorder="1"/>
    <xf numFmtId="1" fontId="9" fillId="2" borderId="36" xfId="0" applyNumberFormat="1" applyFont="1" applyFill="1" applyBorder="1" applyAlignment="1">
      <alignment horizontal="center" wrapText="1"/>
    </xf>
    <xf numFmtId="164" fontId="9" fillId="2" borderId="36" xfId="0" applyNumberFormat="1" applyFont="1" applyFill="1" applyBorder="1" applyAlignment="1">
      <alignment horizontal="center" wrapText="1"/>
    </xf>
    <xf numFmtId="0" fontId="18" fillId="2" borderId="2" xfId="1" applyFill="1" applyBorder="1" applyAlignment="1">
      <alignment vertical="center" wrapText="1"/>
    </xf>
    <xf numFmtId="0" fontId="12" fillId="0" borderId="23" xfId="6" applyFont="1" applyFill="1" applyBorder="1" applyAlignment="1">
      <alignment vertical="center" wrapText="1"/>
    </xf>
    <xf numFmtId="0" fontId="12" fillId="0" borderId="1" xfId="5" applyFont="1" applyFill="1" applyBorder="1" applyAlignment="1">
      <alignment vertical="center"/>
    </xf>
    <xf numFmtId="165" fontId="12" fillId="0" borderId="1" xfId="7" applyNumberFormat="1" applyFont="1" applyFill="1" applyBorder="1" applyAlignment="1">
      <alignment horizontal="right" vertical="center"/>
    </xf>
    <xf numFmtId="3" fontId="12" fillId="0" borderId="24" xfId="5" applyNumberFormat="1" applyFont="1" applyFill="1" applyBorder="1" applyAlignment="1">
      <alignment horizontal="right" vertical="center"/>
    </xf>
    <xf numFmtId="0" fontId="13" fillId="0" borderId="25" xfId="4" applyFont="1" applyFill="1" applyBorder="1" applyAlignment="1">
      <alignment horizontal="right" vertical="center"/>
    </xf>
    <xf numFmtId="0" fontId="13" fillId="0" borderId="14" xfId="4" applyFont="1" applyFill="1" applyBorder="1" applyAlignment="1">
      <alignment vertical="center"/>
    </xf>
    <xf numFmtId="165" fontId="13" fillId="0" borderId="14" xfId="7" applyNumberFormat="1" applyFont="1" applyFill="1" applyBorder="1" applyAlignment="1">
      <alignment horizontal="right" vertical="center"/>
    </xf>
    <xf numFmtId="164" fontId="13" fillId="0" borderId="26" xfId="4" applyNumberFormat="1" applyFont="1" applyFill="1" applyBorder="1" applyAlignment="1">
      <alignment horizontal="right" vertical="center"/>
    </xf>
    <xf numFmtId="0" fontId="18" fillId="2" borderId="13" xfId="1" applyFill="1" applyBorder="1" applyAlignment="1">
      <alignment vertical="center" wrapText="1"/>
    </xf>
    <xf numFmtId="0" fontId="18" fillId="2" borderId="13" xfId="1" applyFill="1" applyBorder="1" applyAlignment="1">
      <alignment vertical="center"/>
    </xf>
    <xf numFmtId="0" fontId="16" fillId="0" borderId="23" xfId="3" applyFont="1" applyFill="1" applyBorder="1" applyAlignment="1">
      <alignment vertical="center"/>
    </xf>
    <xf numFmtId="0" fontId="13" fillId="0" borderId="33" xfId="4" applyFont="1" applyFill="1" applyBorder="1" applyAlignment="1">
      <alignment horizontal="right" vertical="center"/>
    </xf>
    <xf numFmtId="0" fontId="13" fillId="0" borderId="34" xfId="4" applyFont="1" applyFill="1" applyBorder="1" applyAlignment="1">
      <alignment vertical="center"/>
    </xf>
    <xf numFmtId="165" fontId="13" fillId="0" borderId="34" xfId="7" applyNumberFormat="1" applyFont="1" applyFill="1" applyBorder="1" applyAlignment="1">
      <alignment horizontal="right" vertical="center"/>
    </xf>
    <xf numFmtId="164" fontId="13" fillId="0" borderId="35" xfId="4" applyNumberFormat="1" applyFont="1" applyFill="1" applyBorder="1" applyAlignment="1">
      <alignment horizontal="right" vertical="center"/>
    </xf>
    <xf numFmtId="0" fontId="20" fillId="0" borderId="0" xfId="0" applyFont="1" applyBorder="1" applyAlignment="1">
      <alignment horizontal="center" vertical="center"/>
    </xf>
    <xf numFmtId="0" fontId="8" fillId="0" borderId="20" xfId="0" applyFont="1" applyBorder="1" applyAlignment="1">
      <alignment horizontal="left" vertical="center" wrapText="1"/>
    </xf>
    <xf numFmtId="0" fontId="8" fillId="0" borderId="21" xfId="0" applyFont="1" applyBorder="1" applyAlignment="1">
      <alignment horizontal="left" vertical="center" wrapText="1"/>
    </xf>
    <xf numFmtId="0" fontId="8" fillId="0" borderId="22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20" fillId="2" borderId="0" xfId="0" applyFont="1" applyFill="1" applyBorder="1" applyAlignment="1">
      <alignment horizontal="center" vertical="center"/>
    </xf>
    <xf numFmtId="1" fontId="2" fillId="2" borderId="0" xfId="0" applyNumberFormat="1" applyFont="1" applyFill="1" applyBorder="1" applyAlignment="1">
      <alignment horizontal="center" vertical="top" wrapText="1"/>
    </xf>
    <xf numFmtId="0" fontId="0" fillId="2" borderId="0" xfId="0" applyFill="1" applyBorder="1" applyAlignment="1">
      <alignment horizontal="center" vertical="top" wrapText="1"/>
    </xf>
    <xf numFmtId="0" fontId="24" fillId="2" borderId="0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/>
    </xf>
    <xf numFmtId="1" fontId="2" fillId="2" borderId="0" xfId="2" applyNumberFormat="1" applyFont="1" applyFill="1" applyBorder="1" applyAlignment="1">
      <alignment horizontal="center" vertical="top" wrapText="1"/>
    </xf>
    <xf numFmtId="0" fontId="8" fillId="2" borderId="0" xfId="2" applyFill="1" applyBorder="1" applyAlignment="1">
      <alignment horizontal="center" vertical="top" wrapText="1"/>
    </xf>
    <xf numFmtId="0" fontId="11" fillId="2" borderId="0" xfId="2" applyFont="1" applyFill="1" applyBorder="1" applyAlignment="1">
      <alignment horizontal="center" vertical="center"/>
    </xf>
    <xf numFmtId="1" fontId="2" fillId="2" borderId="0" xfId="0" applyNumberFormat="1" applyFont="1" applyFill="1" applyBorder="1" applyAlignment="1">
      <alignment horizontal="center" vertical="center"/>
    </xf>
    <xf numFmtId="1" fontId="2" fillId="0" borderId="7" xfId="0" applyNumberFormat="1" applyFont="1" applyBorder="1" applyAlignment="1">
      <alignment horizontal="right" vertical="top" wrapText="1"/>
    </xf>
    <xf numFmtId="0" fontId="0" fillId="0" borderId="7" xfId="0" applyBorder="1" applyAlignment="1">
      <alignment horizontal="right" vertical="top" wrapText="1"/>
    </xf>
    <xf numFmtId="0" fontId="5" fillId="0" borderId="0" xfId="0" applyFont="1" applyAlignment="1">
      <alignment vertical="top" wrapText="1"/>
    </xf>
    <xf numFmtId="0" fontId="5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vertical="top" wrapText="1"/>
    </xf>
    <xf numFmtId="0" fontId="5" fillId="0" borderId="27" xfId="0" applyFont="1" applyBorder="1" applyAlignment="1">
      <alignment vertical="top" wrapText="1"/>
    </xf>
    <xf numFmtId="0" fontId="0" fillId="0" borderId="8" xfId="0" applyBorder="1" applyAlignment="1">
      <alignment horizontal="right" vertical="top" wrapText="1"/>
    </xf>
    <xf numFmtId="0" fontId="5" fillId="0" borderId="0" xfId="0" applyFont="1" applyAlignment="1"/>
  </cellXfs>
  <cellStyles count="8">
    <cellStyle name="Comma" xfId="7" builtinId="3"/>
    <cellStyle name="Normal" xfId="0" builtinId="0"/>
    <cellStyle name="Normal 2" xfId="1"/>
    <cellStyle name="Normal 3" xfId="2"/>
    <cellStyle name="Normal_FY09" xfId="3"/>
    <cellStyle name="Normal_FY11" xfId="6"/>
    <cellStyle name="Normal_Sheet1" xfId="4"/>
    <cellStyle name="Normal_Sheet2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222250</xdr:colOff>
      <xdr:row>0</xdr:row>
      <xdr:rowOff>158750</xdr:rowOff>
    </xdr:from>
    <xdr:to>
      <xdr:col>1</xdr:col>
      <xdr:colOff>377031</xdr:colOff>
      <xdr:row>2</xdr:row>
      <xdr:rowOff>230717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250" y="158750"/>
          <a:ext cx="3267075" cy="6815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38100</xdr:rowOff>
    </xdr:from>
    <xdr:to>
      <xdr:col>1</xdr:col>
      <xdr:colOff>1333500</xdr:colOff>
      <xdr:row>0</xdr:row>
      <xdr:rowOff>409575</xdr:rowOff>
    </xdr:to>
    <xdr:pic>
      <xdr:nvPicPr>
        <xdr:cNvPr id="3117" name="Picture 1" descr="OSP Tower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38100"/>
          <a:ext cx="24574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28575</xdr:rowOff>
    </xdr:from>
    <xdr:to>
      <xdr:col>1</xdr:col>
      <xdr:colOff>1333500</xdr:colOff>
      <xdr:row>0</xdr:row>
      <xdr:rowOff>400050</xdr:rowOff>
    </xdr:to>
    <xdr:pic>
      <xdr:nvPicPr>
        <xdr:cNvPr id="2093" name="Picture 2" descr="OSP Tower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28575"/>
          <a:ext cx="24574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38100</xdr:rowOff>
    </xdr:from>
    <xdr:to>
      <xdr:col>1</xdr:col>
      <xdr:colOff>1371600</xdr:colOff>
      <xdr:row>0</xdr:row>
      <xdr:rowOff>361950</xdr:rowOff>
    </xdr:to>
    <xdr:pic>
      <xdr:nvPicPr>
        <xdr:cNvPr id="1071" name="Picture 1" descr="OSP Tower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38100"/>
          <a:ext cx="249555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222250</xdr:colOff>
      <xdr:row>0</xdr:row>
      <xdr:rowOff>158750</xdr:rowOff>
    </xdr:from>
    <xdr:to>
      <xdr:col>0</xdr:col>
      <xdr:colOff>3489325</xdr:colOff>
      <xdr:row>2</xdr:row>
      <xdr:rowOff>230717</xdr:rowOff>
    </xdr:to>
    <xdr:pic>
      <xdr:nvPicPr>
        <xdr:cNvPr id="4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250" y="158750"/>
          <a:ext cx="326707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211667</xdr:colOff>
      <xdr:row>0</xdr:row>
      <xdr:rowOff>137584</xdr:rowOff>
    </xdr:from>
    <xdr:to>
      <xdr:col>0</xdr:col>
      <xdr:colOff>3478742</xdr:colOff>
      <xdr:row>2</xdr:row>
      <xdr:rowOff>209551</xdr:rowOff>
    </xdr:to>
    <xdr:pic>
      <xdr:nvPicPr>
        <xdr:cNvPr id="3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667" y="137584"/>
          <a:ext cx="326707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209550</xdr:rowOff>
    </xdr:from>
    <xdr:to>
      <xdr:col>0</xdr:col>
      <xdr:colOff>2960946</xdr:colOff>
      <xdr:row>2</xdr:row>
      <xdr:rowOff>66675</xdr:rowOff>
    </xdr:to>
    <xdr:pic>
      <xdr:nvPicPr>
        <xdr:cNvPr id="11282" name="Picture 1" descr="OSP Tower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09550"/>
          <a:ext cx="2789496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142875</xdr:rowOff>
    </xdr:from>
    <xdr:to>
      <xdr:col>0</xdr:col>
      <xdr:colOff>3390457</xdr:colOff>
      <xdr:row>2</xdr:row>
      <xdr:rowOff>57150</xdr:rowOff>
    </xdr:to>
    <xdr:pic>
      <xdr:nvPicPr>
        <xdr:cNvPr id="9247" name="Picture 1" descr="OSP Tower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142875"/>
          <a:ext cx="3228532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201084</xdr:colOff>
      <xdr:row>0</xdr:row>
      <xdr:rowOff>207433</xdr:rowOff>
    </xdr:from>
    <xdr:to>
      <xdr:col>0</xdr:col>
      <xdr:colOff>3572934</xdr:colOff>
      <xdr:row>2</xdr:row>
      <xdr:rowOff>159808</xdr:rowOff>
    </xdr:to>
    <xdr:pic>
      <xdr:nvPicPr>
        <xdr:cNvPr id="10261" name="Picture 1" descr="OSP Tower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084" y="207433"/>
          <a:ext cx="3371850" cy="5662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104776</xdr:colOff>
      <xdr:row>0</xdr:row>
      <xdr:rowOff>190500</xdr:rowOff>
    </xdr:from>
    <xdr:to>
      <xdr:col>0</xdr:col>
      <xdr:colOff>2731018</xdr:colOff>
      <xdr:row>2</xdr:row>
      <xdr:rowOff>38100</xdr:rowOff>
    </xdr:to>
    <xdr:pic>
      <xdr:nvPicPr>
        <xdr:cNvPr id="6188" name="Picture 1" descr="OSP Tower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6" y="190500"/>
          <a:ext cx="2626242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38100</xdr:rowOff>
    </xdr:from>
    <xdr:to>
      <xdr:col>1</xdr:col>
      <xdr:colOff>1695450</xdr:colOff>
      <xdr:row>1</xdr:row>
      <xdr:rowOff>9525</xdr:rowOff>
    </xdr:to>
    <xdr:pic>
      <xdr:nvPicPr>
        <xdr:cNvPr id="4140" name="Picture 1" descr="OSP Tower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38100"/>
          <a:ext cx="3019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38100</xdr:rowOff>
    </xdr:from>
    <xdr:to>
      <xdr:col>1</xdr:col>
      <xdr:colOff>1390650</xdr:colOff>
      <xdr:row>0</xdr:row>
      <xdr:rowOff>371475</xdr:rowOff>
    </xdr:to>
    <xdr:pic>
      <xdr:nvPicPr>
        <xdr:cNvPr id="5164" name="Picture 1" descr="OSP Tower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38100"/>
          <a:ext cx="25146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17"/>
  <sheetViews>
    <sheetView showGridLines="0" tabSelected="1" zoomScaleNormal="100" workbookViewId="0">
      <selection activeCell="A5" sqref="A5"/>
    </sheetView>
  </sheetViews>
  <sheetFormatPr defaultRowHeight="12.75" x14ac:dyDescent="0.2"/>
  <cols>
    <col min="1" max="1" width="46.7109375" style="158" customWidth="1"/>
    <col min="2" max="2" width="52.28515625" style="158" bestFit="1" customWidth="1"/>
    <col min="3" max="3" width="14.28515625" style="194" customWidth="1"/>
    <col min="4" max="4" width="18.5703125" style="158" bestFit="1" customWidth="1"/>
    <col min="5" max="16384" width="9.140625" style="158"/>
  </cols>
  <sheetData>
    <row r="1" spans="1:4" s="202" customFormat="1" ht="24" customHeight="1" x14ac:dyDescent="0.35">
      <c r="A1" s="201"/>
      <c r="C1" s="203"/>
      <c r="D1" s="203"/>
    </row>
    <row r="2" spans="1:4" s="202" customFormat="1" ht="24" customHeight="1" x14ac:dyDescent="0.2">
      <c r="A2" s="201"/>
      <c r="B2" s="248" t="s">
        <v>286</v>
      </c>
      <c r="C2" s="248"/>
      <c r="D2" s="248"/>
    </row>
    <row r="3" spans="1:4" s="202" customFormat="1" ht="24" customHeight="1" x14ac:dyDescent="0.35">
      <c r="A3" s="201"/>
      <c r="B3" s="203"/>
      <c r="C3" s="203"/>
      <c r="D3" s="203"/>
    </row>
    <row r="4" spans="1:4" s="156" customFormat="1" ht="39" customHeight="1" x14ac:dyDescent="0.2">
      <c r="A4" s="177" t="s">
        <v>113</v>
      </c>
      <c r="B4" s="178" t="s">
        <v>99</v>
      </c>
      <c r="C4" s="189" t="s">
        <v>114</v>
      </c>
      <c r="D4" s="196" t="s">
        <v>276</v>
      </c>
    </row>
    <row r="5" spans="1:4" s="156" customFormat="1" ht="15" x14ac:dyDescent="0.2">
      <c r="A5" s="232" t="s">
        <v>142</v>
      </c>
      <c r="B5" s="234" t="s">
        <v>3</v>
      </c>
      <c r="C5" s="235">
        <v>13</v>
      </c>
      <c r="D5" s="236">
        <v>1260941</v>
      </c>
    </row>
    <row r="6" spans="1:4" s="156" customFormat="1" ht="15" x14ac:dyDescent="0.2">
      <c r="A6" s="233"/>
      <c r="B6" s="234" t="s">
        <v>5</v>
      </c>
      <c r="C6" s="235">
        <v>1</v>
      </c>
      <c r="D6" s="236">
        <v>476582</v>
      </c>
    </row>
    <row r="7" spans="1:4" s="156" customFormat="1" ht="15" x14ac:dyDescent="0.2">
      <c r="A7" s="233"/>
      <c r="B7" s="234" t="s">
        <v>143</v>
      </c>
      <c r="C7" s="235">
        <v>2</v>
      </c>
      <c r="D7" s="236">
        <v>358159</v>
      </c>
    </row>
    <row r="8" spans="1:4" s="156" customFormat="1" ht="15" x14ac:dyDescent="0.2">
      <c r="A8" s="233"/>
      <c r="B8" s="234" t="s">
        <v>122</v>
      </c>
      <c r="C8" s="235">
        <v>21</v>
      </c>
      <c r="D8" s="236">
        <v>2585297</v>
      </c>
    </row>
    <row r="9" spans="1:4" s="156" customFormat="1" ht="15" x14ac:dyDescent="0.2">
      <c r="A9" s="233"/>
      <c r="B9" s="234" t="s">
        <v>11</v>
      </c>
      <c r="C9" s="235">
        <v>4</v>
      </c>
      <c r="D9" s="236">
        <v>117422</v>
      </c>
    </row>
    <row r="10" spans="1:4" s="156" customFormat="1" ht="15" x14ac:dyDescent="0.2">
      <c r="A10" s="233"/>
      <c r="B10" s="234" t="s">
        <v>124</v>
      </c>
      <c r="C10" s="235">
        <v>36</v>
      </c>
      <c r="D10" s="236">
        <v>2497247</v>
      </c>
    </row>
    <row r="11" spans="1:4" s="156" customFormat="1" ht="15" x14ac:dyDescent="0.2">
      <c r="A11" s="233"/>
      <c r="B11" s="234" t="s">
        <v>144</v>
      </c>
      <c r="C11" s="235">
        <v>5</v>
      </c>
      <c r="D11" s="236">
        <v>253238</v>
      </c>
    </row>
    <row r="12" spans="1:4" s="156" customFormat="1" ht="15.75" thickBot="1" x14ac:dyDescent="0.25">
      <c r="A12" s="237" t="s">
        <v>224</v>
      </c>
      <c r="B12" s="238" t="s">
        <v>13</v>
      </c>
      <c r="C12" s="239">
        <f>SUM(C5:C11)</f>
        <v>82</v>
      </c>
      <c r="D12" s="240">
        <f>SUM(D5:D11)</f>
        <v>7548886</v>
      </c>
    </row>
    <row r="13" spans="1:4" s="156" customFormat="1" ht="15" x14ac:dyDescent="0.2">
      <c r="A13" s="232" t="s">
        <v>270</v>
      </c>
      <c r="B13" s="234" t="s">
        <v>15</v>
      </c>
      <c r="C13" s="235">
        <v>4</v>
      </c>
      <c r="D13" s="236">
        <v>182483</v>
      </c>
    </row>
    <row r="14" spans="1:4" s="156" customFormat="1" ht="15" x14ac:dyDescent="0.2">
      <c r="A14" s="233"/>
      <c r="B14" s="234" t="s">
        <v>17</v>
      </c>
      <c r="C14" s="235">
        <v>15</v>
      </c>
      <c r="D14" s="236">
        <v>2182202</v>
      </c>
    </row>
    <row r="15" spans="1:4" s="156" customFormat="1" ht="15" x14ac:dyDescent="0.2">
      <c r="A15" s="233"/>
      <c r="B15" s="234" t="s">
        <v>20</v>
      </c>
      <c r="C15" s="235">
        <v>16</v>
      </c>
      <c r="D15" s="236">
        <v>2188485</v>
      </c>
    </row>
    <row r="16" spans="1:4" s="156" customFormat="1" ht="15" x14ac:dyDescent="0.2">
      <c r="A16" s="233"/>
      <c r="B16" s="234" t="s">
        <v>195</v>
      </c>
      <c r="C16" s="235">
        <v>1</v>
      </c>
      <c r="D16" s="236">
        <v>15200</v>
      </c>
    </row>
    <row r="17" spans="1:4" s="156" customFormat="1" ht="15" x14ac:dyDescent="0.2">
      <c r="A17" s="233"/>
      <c r="B17" s="234" t="s">
        <v>147</v>
      </c>
      <c r="C17" s="235">
        <v>98</v>
      </c>
      <c r="D17" s="236">
        <v>715928</v>
      </c>
    </row>
    <row r="18" spans="1:4" s="156" customFormat="1" ht="15" x14ac:dyDescent="0.2">
      <c r="A18" s="233"/>
      <c r="B18" s="234" t="s">
        <v>235</v>
      </c>
      <c r="C18" s="235">
        <v>1</v>
      </c>
      <c r="D18" s="236">
        <v>10000</v>
      </c>
    </row>
    <row r="19" spans="1:4" s="156" customFormat="1" ht="15" x14ac:dyDescent="0.2">
      <c r="A19" s="233"/>
      <c r="B19" s="234" t="s">
        <v>22</v>
      </c>
      <c r="C19" s="235">
        <v>1</v>
      </c>
      <c r="D19" s="236">
        <v>162267</v>
      </c>
    </row>
    <row r="20" spans="1:4" s="156" customFormat="1" ht="15" x14ac:dyDescent="0.2">
      <c r="A20" s="233"/>
      <c r="B20" s="234" t="s">
        <v>23</v>
      </c>
      <c r="C20" s="235">
        <v>6</v>
      </c>
      <c r="D20" s="236">
        <v>517436</v>
      </c>
    </row>
    <row r="21" spans="1:4" s="156" customFormat="1" ht="15" x14ac:dyDescent="0.2">
      <c r="A21" s="233"/>
      <c r="B21" s="234" t="s">
        <v>24</v>
      </c>
      <c r="C21" s="235">
        <v>10</v>
      </c>
      <c r="D21" s="236">
        <v>674030</v>
      </c>
    </row>
    <row r="22" spans="1:4" s="156" customFormat="1" ht="15" x14ac:dyDescent="0.2">
      <c r="A22" s="233"/>
      <c r="B22" s="234" t="s">
        <v>259</v>
      </c>
      <c r="C22" s="235">
        <v>1</v>
      </c>
      <c r="D22" s="236">
        <v>2376</v>
      </c>
    </row>
    <row r="23" spans="1:4" s="156" customFormat="1" ht="15" x14ac:dyDescent="0.2">
      <c r="A23" s="233"/>
      <c r="B23" s="234" t="s">
        <v>271</v>
      </c>
      <c r="C23" s="235">
        <v>1</v>
      </c>
      <c r="D23" s="236">
        <v>61286</v>
      </c>
    </row>
    <row r="24" spans="1:4" s="156" customFormat="1" ht="15" x14ac:dyDescent="0.2">
      <c r="A24" s="233"/>
      <c r="B24" s="234" t="s">
        <v>27</v>
      </c>
      <c r="C24" s="235">
        <v>9</v>
      </c>
      <c r="D24" s="236">
        <v>684181</v>
      </c>
    </row>
    <row r="25" spans="1:4" s="156" customFormat="1" ht="15" x14ac:dyDescent="0.2">
      <c r="A25" s="233"/>
      <c r="B25" s="234" t="s">
        <v>29</v>
      </c>
      <c r="C25" s="235">
        <v>32</v>
      </c>
      <c r="D25" s="236">
        <v>4991103</v>
      </c>
    </row>
    <row r="26" spans="1:4" s="156" customFormat="1" ht="15" x14ac:dyDescent="0.2">
      <c r="A26" s="233"/>
      <c r="B26" s="234" t="s">
        <v>31</v>
      </c>
      <c r="C26" s="235">
        <v>1</v>
      </c>
      <c r="D26" s="236">
        <v>156192</v>
      </c>
    </row>
    <row r="27" spans="1:4" s="156" customFormat="1" ht="15" x14ac:dyDescent="0.2">
      <c r="A27" s="233"/>
      <c r="B27" s="234" t="s">
        <v>32</v>
      </c>
      <c r="C27" s="235">
        <v>1</v>
      </c>
      <c r="D27" s="236">
        <v>105935</v>
      </c>
    </row>
    <row r="28" spans="1:4" s="156" customFormat="1" ht="15.75" thickBot="1" x14ac:dyDescent="0.25">
      <c r="A28" s="237" t="s">
        <v>226</v>
      </c>
      <c r="B28" s="238" t="s">
        <v>13</v>
      </c>
      <c r="C28" s="239">
        <f>SUM(C13:C27)</f>
        <v>197</v>
      </c>
      <c r="D28" s="240">
        <f>SUM(D13:D27)</f>
        <v>12649104</v>
      </c>
    </row>
    <row r="29" spans="1:4" s="156" customFormat="1" ht="15" x14ac:dyDescent="0.2">
      <c r="A29" s="241" t="s">
        <v>149</v>
      </c>
      <c r="B29" s="234" t="s">
        <v>34</v>
      </c>
      <c r="C29" s="235">
        <v>24</v>
      </c>
      <c r="D29" s="236">
        <v>3972592</v>
      </c>
    </row>
    <row r="30" spans="1:4" s="156" customFormat="1" ht="15" x14ac:dyDescent="0.2">
      <c r="A30" s="233"/>
      <c r="B30" s="234" t="s">
        <v>151</v>
      </c>
      <c r="C30" s="235">
        <v>5</v>
      </c>
      <c r="D30" s="236">
        <v>374798</v>
      </c>
    </row>
    <row r="31" spans="1:4" s="156" customFormat="1" ht="15" x14ac:dyDescent="0.2">
      <c r="A31" s="233"/>
      <c r="B31" s="234" t="s">
        <v>128</v>
      </c>
      <c r="C31" s="235">
        <v>14</v>
      </c>
      <c r="D31" s="236">
        <v>2135535</v>
      </c>
    </row>
    <row r="32" spans="1:4" s="156" customFormat="1" ht="15" x14ac:dyDescent="0.2">
      <c r="A32" s="233"/>
      <c r="B32" s="234" t="s">
        <v>267</v>
      </c>
      <c r="C32" s="235">
        <v>2</v>
      </c>
      <c r="D32" s="236">
        <v>408028</v>
      </c>
    </row>
    <row r="33" spans="1:4" s="156" customFormat="1" ht="15" x14ac:dyDescent="0.2">
      <c r="A33" s="233"/>
      <c r="B33" s="234" t="s">
        <v>38</v>
      </c>
      <c r="C33" s="235">
        <v>2</v>
      </c>
      <c r="D33" s="236">
        <v>2211343</v>
      </c>
    </row>
    <row r="34" spans="1:4" s="156" customFormat="1" ht="15.75" thickBot="1" x14ac:dyDescent="0.25">
      <c r="A34" s="237" t="s">
        <v>228</v>
      </c>
      <c r="B34" s="238" t="s">
        <v>13</v>
      </c>
      <c r="C34" s="239">
        <f>SUM(C29:C33)</f>
        <v>47</v>
      </c>
      <c r="D34" s="240">
        <f>SUM(D29:D33)</f>
        <v>9102296</v>
      </c>
    </row>
    <row r="35" spans="1:4" s="156" customFormat="1" ht="30" x14ac:dyDescent="0.2">
      <c r="A35" s="241" t="s">
        <v>152</v>
      </c>
      <c r="B35" s="234" t="s">
        <v>153</v>
      </c>
      <c r="C35" s="235">
        <v>1</v>
      </c>
      <c r="D35" s="236">
        <v>30000</v>
      </c>
    </row>
    <row r="36" spans="1:4" s="156" customFormat="1" ht="15" x14ac:dyDescent="0.2">
      <c r="A36" s="233"/>
      <c r="B36" s="234" t="s">
        <v>41</v>
      </c>
      <c r="C36" s="235">
        <v>9</v>
      </c>
      <c r="D36" s="236">
        <v>1136952</v>
      </c>
    </row>
    <row r="37" spans="1:4" s="156" customFormat="1" ht="15" x14ac:dyDescent="0.2">
      <c r="A37" s="233"/>
      <c r="B37" s="234" t="s">
        <v>132</v>
      </c>
      <c r="C37" s="235">
        <v>18</v>
      </c>
      <c r="D37" s="236">
        <v>5245256</v>
      </c>
    </row>
    <row r="38" spans="1:4" s="156" customFormat="1" ht="15" x14ac:dyDescent="0.2">
      <c r="A38" s="233"/>
      <c r="B38" s="234" t="s">
        <v>196</v>
      </c>
      <c r="C38" s="235">
        <v>67</v>
      </c>
      <c r="D38" s="236">
        <v>6527686</v>
      </c>
    </row>
    <row r="39" spans="1:4" s="156" customFormat="1" ht="15.75" thickBot="1" x14ac:dyDescent="0.25">
      <c r="A39" s="237" t="s">
        <v>227</v>
      </c>
      <c r="B39" s="238" t="s">
        <v>13</v>
      </c>
      <c r="C39" s="239">
        <f>SUM(C35:C38)</f>
        <v>95</v>
      </c>
      <c r="D39" s="240">
        <f>SUM(D35:D38)</f>
        <v>12939894</v>
      </c>
    </row>
    <row r="40" spans="1:4" s="156" customFormat="1" ht="15" x14ac:dyDescent="0.2">
      <c r="A40" s="241" t="s">
        <v>157</v>
      </c>
      <c r="B40" s="234" t="s">
        <v>134</v>
      </c>
      <c r="C40" s="235">
        <v>11</v>
      </c>
      <c r="D40" s="236">
        <v>3631174</v>
      </c>
    </row>
    <row r="41" spans="1:4" s="156" customFormat="1" ht="15" x14ac:dyDescent="0.2">
      <c r="A41" s="233"/>
      <c r="B41" s="234" t="s">
        <v>272</v>
      </c>
      <c r="C41" s="235">
        <v>5</v>
      </c>
      <c r="D41" s="236">
        <v>131511</v>
      </c>
    </row>
    <row r="42" spans="1:4" s="156" customFormat="1" ht="15" x14ac:dyDescent="0.2">
      <c r="A42" s="233"/>
      <c r="B42" s="234" t="s">
        <v>48</v>
      </c>
      <c r="C42" s="235">
        <v>32</v>
      </c>
      <c r="D42" s="236">
        <v>8939425</v>
      </c>
    </row>
    <row r="43" spans="1:4" s="156" customFormat="1" ht="15" x14ac:dyDescent="0.2">
      <c r="A43" s="233"/>
      <c r="B43" s="234" t="s">
        <v>158</v>
      </c>
      <c r="C43" s="235">
        <v>1</v>
      </c>
      <c r="D43" s="236">
        <v>3296097</v>
      </c>
    </row>
    <row r="44" spans="1:4" s="156" customFormat="1" ht="15" x14ac:dyDescent="0.2">
      <c r="A44" s="233"/>
      <c r="B44" s="234" t="s">
        <v>197</v>
      </c>
      <c r="C44" s="235">
        <v>8</v>
      </c>
      <c r="D44" s="236">
        <v>2696906</v>
      </c>
    </row>
    <row r="45" spans="1:4" s="156" customFormat="1" ht="15" x14ac:dyDescent="0.2">
      <c r="A45" s="233"/>
      <c r="B45" s="234" t="s">
        <v>107</v>
      </c>
      <c r="C45" s="235">
        <v>1</v>
      </c>
      <c r="D45" s="236">
        <v>18500</v>
      </c>
    </row>
    <row r="46" spans="1:4" s="156" customFormat="1" ht="15" x14ac:dyDescent="0.2">
      <c r="A46" s="233"/>
      <c r="B46" s="234" t="s">
        <v>136</v>
      </c>
      <c r="C46" s="235">
        <v>4</v>
      </c>
      <c r="D46" s="236">
        <v>740759</v>
      </c>
    </row>
    <row r="47" spans="1:4" s="156" customFormat="1" ht="15" x14ac:dyDescent="0.2">
      <c r="A47" s="233"/>
      <c r="B47" s="234" t="s">
        <v>51</v>
      </c>
      <c r="C47" s="235">
        <v>5</v>
      </c>
      <c r="D47" s="236">
        <v>161754</v>
      </c>
    </row>
    <row r="48" spans="1:4" s="156" customFormat="1" ht="15" x14ac:dyDescent="0.2">
      <c r="A48" s="233"/>
      <c r="B48" s="234" t="s">
        <v>159</v>
      </c>
      <c r="C48" s="235">
        <v>20</v>
      </c>
      <c r="D48" s="236">
        <v>7685116</v>
      </c>
    </row>
    <row r="49" spans="1:4" s="156" customFormat="1" ht="15" x14ac:dyDescent="0.2">
      <c r="A49" s="233"/>
      <c r="B49" s="234" t="s">
        <v>282</v>
      </c>
      <c r="C49" s="235">
        <v>2</v>
      </c>
      <c r="D49" s="236">
        <v>113499</v>
      </c>
    </row>
    <row r="50" spans="1:4" s="156" customFormat="1" ht="15" x14ac:dyDescent="0.2">
      <c r="A50" s="233"/>
      <c r="B50" s="234" t="s">
        <v>160</v>
      </c>
      <c r="C50" s="235">
        <v>7</v>
      </c>
      <c r="D50" s="236">
        <v>2259633</v>
      </c>
    </row>
    <row r="51" spans="1:4" s="156" customFormat="1" ht="15" x14ac:dyDescent="0.2">
      <c r="A51" s="233"/>
      <c r="B51" s="234" t="s">
        <v>198</v>
      </c>
      <c r="C51" s="235">
        <v>2</v>
      </c>
      <c r="D51" s="236">
        <v>386564</v>
      </c>
    </row>
    <row r="52" spans="1:4" s="156" customFormat="1" ht="15" x14ac:dyDescent="0.2">
      <c r="A52" s="233"/>
      <c r="B52" s="234" t="s">
        <v>161</v>
      </c>
      <c r="C52" s="235">
        <v>3</v>
      </c>
      <c r="D52" s="236">
        <v>1249205</v>
      </c>
    </row>
    <row r="53" spans="1:4" s="156" customFormat="1" ht="15" x14ac:dyDescent="0.2">
      <c r="A53" s="233"/>
      <c r="B53" s="234" t="s">
        <v>199</v>
      </c>
      <c r="C53" s="235">
        <v>1</v>
      </c>
      <c r="D53" s="236">
        <v>189050</v>
      </c>
    </row>
    <row r="54" spans="1:4" s="156" customFormat="1" ht="15" x14ac:dyDescent="0.2">
      <c r="A54" s="233"/>
      <c r="B54" s="234" t="s">
        <v>162</v>
      </c>
      <c r="C54" s="235">
        <v>14</v>
      </c>
      <c r="D54" s="236">
        <v>3001716</v>
      </c>
    </row>
    <row r="55" spans="1:4" s="156" customFormat="1" ht="15" x14ac:dyDescent="0.2">
      <c r="A55" s="233"/>
      <c r="B55" s="234" t="s">
        <v>163</v>
      </c>
      <c r="C55" s="235">
        <v>24</v>
      </c>
      <c r="D55" s="236">
        <v>9129609</v>
      </c>
    </row>
    <row r="56" spans="1:4" s="156" customFormat="1" ht="15" x14ac:dyDescent="0.2">
      <c r="A56" s="233"/>
      <c r="B56" s="234" t="s">
        <v>200</v>
      </c>
      <c r="C56" s="235">
        <v>9</v>
      </c>
      <c r="D56" s="236">
        <v>2753524</v>
      </c>
    </row>
    <row r="57" spans="1:4" s="156" customFormat="1" ht="15" x14ac:dyDescent="0.2">
      <c r="A57" s="233"/>
      <c r="B57" s="234" t="s">
        <v>201</v>
      </c>
      <c r="C57" s="235">
        <v>1</v>
      </c>
      <c r="D57" s="236">
        <v>0</v>
      </c>
    </row>
    <row r="58" spans="1:4" s="156" customFormat="1" ht="15" x14ac:dyDescent="0.2">
      <c r="A58" s="233"/>
      <c r="B58" s="234" t="s">
        <v>164</v>
      </c>
      <c r="C58" s="235">
        <v>32</v>
      </c>
      <c r="D58" s="236">
        <v>11866306</v>
      </c>
    </row>
    <row r="59" spans="1:4" s="156" customFormat="1" ht="15" x14ac:dyDescent="0.2">
      <c r="A59" s="233"/>
      <c r="B59" s="234" t="s">
        <v>202</v>
      </c>
      <c r="C59" s="235">
        <v>9</v>
      </c>
      <c r="D59" s="236">
        <v>1352562</v>
      </c>
    </row>
    <row r="60" spans="1:4" s="156" customFormat="1" ht="15" x14ac:dyDescent="0.2">
      <c r="A60" s="233"/>
      <c r="B60" s="234" t="s">
        <v>203</v>
      </c>
      <c r="C60" s="235">
        <v>28</v>
      </c>
      <c r="D60" s="236">
        <v>5331047</v>
      </c>
    </row>
    <row r="61" spans="1:4" s="156" customFormat="1" ht="15" x14ac:dyDescent="0.2">
      <c r="A61" s="233"/>
      <c r="B61" s="234" t="s">
        <v>137</v>
      </c>
      <c r="C61" s="235">
        <v>16</v>
      </c>
      <c r="D61" s="236">
        <v>5364651</v>
      </c>
    </row>
    <row r="62" spans="1:4" s="156" customFormat="1" ht="15" x14ac:dyDescent="0.2">
      <c r="A62" s="233"/>
      <c r="B62" s="234" t="s">
        <v>54</v>
      </c>
      <c r="C62" s="235">
        <v>19</v>
      </c>
      <c r="D62" s="236">
        <v>3776828</v>
      </c>
    </row>
    <row r="63" spans="1:4" s="156" customFormat="1" ht="15" x14ac:dyDescent="0.2">
      <c r="A63" s="233"/>
      <c r="B63" s="234" t="s">
        <v>268</v>
      </c>
      <c r="C63" s="235">
        <v>4</v>
      </c>
      <c r="D63" s="236">
        <v>337637</v>
      </c>
    </row>
    <row r="64" spans="1:4" s="156" customFormat="1" ht="15" x14ac:dyDescent="0.2">
      <c r="A64" s="233"/>
      <c r="B64" s="234" t="s">
        <v>204</v>
      </c>
      <c r="C64" s="235">
        <v>9</v>
      </c>
      <c r="D64" s="236">
        <v>2664169</v>
      </c>
    </row>
    <row r="65" spans="1:4" s="156" customFormat="1" ht="15" x14ac:dyDescent="0.2">
      <c r="A65" s="233"/>
      <c r="B65" s="234" t="s">
        <v>165</v>
      </c>
      <c r="C65" s="235">
        <v>3</v>
      </c>
      <c r="D65" s="236">
        <v>1087979</v>
      </c>
    </row>
    <row r="66" spans="1:4" s="156" customFormat="1" ht="15" x14ac:dyDescent="0.2">
      <c r="A66" s="233"/>
      <c r="B66" s="234" t="s">
        <v>269</v>
      </c>
      <c r="C66" s="235">
        <v>3</v>
      </c>
      <c r="D66" s="236">
        <v>848168</v>
      </c>
    </row>
    <row r="67" spans="1:4" s="156" customFormat="1" ht="15" x14ac:dyDescent="0.2">
      <c r="A67" s="233"/>
      <c r="B67" s="234" t="s">
        <v>56</v>
      </c>
      <c r="C67" s="235">
        <v>9</v>
      </c>
      <c r="D67" s="236">
        <v>2379204</v>
      </c>
    </row>
    <row r="68" spans="1:4" s="156" customFormat="1" ht="15" x14ac:dyDescent="0.2">
      <c r="A68" s="233"/>
      <c r="B68" s="234" t="s">
        <v>139</v>
      </c>
      <c r="C68" s="235">
        <v>11</v>
      </c>
      <c r="D68" s="236">
        <v>1272410</v>
      </c>
    </row>
    <row r="69" spans="1:4" s="156" customFormat="1" ht="15" x14ac:dyDescent="0.2">
      <c r="A69" s="233"/>
      <c r="B69" s="234" t="s">
        <v>58</v>
      </c>
      <c r="C69" s="235">
        <v>47</v>
      </c>
      <c r="D69" s="236">
        <v>9158163</v>
      </c>
    </row>
    <row r="70" spans="1:4" s="156" customFormat="1" ht="15" x14ac:dyDescent="0.2">
      <c r="A70" s="233"/>
      <c r="B70" s="234" t="s">
        <v>166</v>
      </c>
      <c r="C70" s="235">
        <v>2</v>
      </c>
      <c r="D70" s="236">
        <v>143851</v>
      </c>
    </row>
    <row r="71" spans="1:4" s="156" customFormat="1" ht="15" x14ac:dyDescent="0.2">
      <c r="A71" s="233"/>
      <c r="B71" s="234" t="s">
        <v>206</v>
      </c>
      <c r="C71" s="235">
        <v>5</v>
      </c>
      <c r="D71" s="236">
        <v>711218</v>
      </c>
    </row>
    <row r="72" spans="1:4" s="156" customFormat="1" ht="15" x14ac:dyDescent="0.2">
      <c r="A72" s="233"/>
      <c r="B72" s="234" t="s">
        <v>167</v>
      </c>
      <c r="C72" s="235">
        <v>6</v>
      </c>
      <c r="D72" s="236">
        <v>3298531</v>
      </c>
    </row>
    <row r="73" spans="1:4" s="156" customFormat="1" ht="15" x14ac:dyDescent="0.2">
      <c r="A73" s="233"/>
      <c r="B73" s="234" t="s">
        <v>59</v>
      </c>
      <c r="C73" s="235">
        <v>29</v>
      </c>
      <c r="D73" s="236">
        <v>8470466</v>
      </c>
    </row>
    <row r="74" spans="1:4" s="156" customFormat="1" ht="15" x14ac:dyDescent="0.2">
      <c r="A74" s="233"/>
      <c r="B74" s="234" t="s">
        <v>207</v>
      </c>
      <c r="C74" s="235">
        <v>4</v>
      </c>
      <c r="D74" s="236">
        <v>422316</v>
      </c>
    </row>
    <row r="75" spans="1:4" s="156" customFormat="1" ht="15" x14ac:dyDescent="0.2">
      <c r="A75" s="233"/>
      <c r="B75" s="234" t="s">
        <v>260</v>
      </c>
      <c r="C75" s="235">
        <v>3</v>
      </c>
      <c r="D75" s="236">
        <v>41366</v>
      </c>
    </row>
    <row r="76" spans="1:4" s="156" customFormat="1" ht="15" x14ac:dyDescent="0.2">
      <c r="A76" s="233"/>
      <c r="B76" s="234" t="s">
        <v>169</v>
      </c>
      <c r="C76" s="235">
        <v>4</v>
      </c>
      <c r="D76" s="236">
        <v>182237</v>
      </c>
    </row>
    <row r="77" spans="1:4" s="156" customFormat="1" ht="15" x14ac:dyDescent="0.2">
      <c r="A77" s="233"/>
      <c r="B77" s="234" t="s">
        <v>60</v>
      </c>
      <c r="C77" s="235">
        <v>13</v>
      </c>
      <c r="D77" s="236">
        <v>4108632</v>
      </c>
    </row>
    <row r="78" spans="1:4" s="156" customFormat="1" ht="15" x14ac:dyDescent="0.2">
      <c r="A78" s="233"/>
      <c r="B78" s="234" t="s">
        <v>61</v>
      </c>
      <c r="C78" s="235">
        <v>43</v>
      </c>
      <c r="D78" s="236">
        <v>19298469</v>
      </c>
    </row>
    <row r="79" spans="1:4" s="156" customFormat="1" ht="15" x14ac:dyDescent="0.2">
      <c r="A79" s="233"/>
      <c r="B79" s="234" t="s">
        <v>62</v>
      </c>
      <c r="C79" s="235">
        <v>1</v>
      </c>
      <c r="D79" s="236">
        <v>2034</v>
      </c>
    </row>
    <row r="80" spans="1:4" s="156" customFormat="1" ht="15" x14ac:dyDescent="0.2">
      <c r="A80" s="233"/>
      <c r="B80" s="234" t="s">
        <v>63</v>
      </c>
      <c r="C80" s="235">
        <v>7</v>
      </c>
      <c r="D80" s="236">
        <v>402369</v>
      </c>
    </row>
    <row r="81" spans="1:4" s="156" customFormat="1" ht="15" x14ac:dyDescent="0.2">
      <c r="A81" s="233"/>
      <c r="B81" s="234" t="s">
        <v>211</v>
      </c>
      <c r="C81" s="235">
        <v>5</v>
      </c>
      <c r="D81" s="236">
        <v>276621</v>
      </c>
    </row>
    <row r="82" spans="1:4" s="156" customFormat="1" ht="15" x14ac:dyDescent="0.2">
      <c r="A82" s="233"/>
      <c r="B82" s="234" t="s">
        <v>238</v>
      </c>
      <c r="C82" s="235">
        <v>1</v>
      </c>
      <c r="D82" s="236">
        <v>0</v>
      </c>
    </row>
    <row r="83" spans="1:4" s="156" customFormat="1" ht="15" x14ac:dyDescent="0.2">
      <c r="A83" s="233"/>
      <c r="B83" s="234" t="s">
        <v>172</v>
      </c>
      <c r="C83" s="235">
        <v>4</v>
      </c>
      <c r="D83" s="236">
        <v>1051439</v>
      </c>
    </row>
    <row r="84" spans="1:4" s="156" customFormat="1" ht="15" x14ac:dyDescent="0.2">
      <c r="A84" s="233"/>
      <c r="B84" s="234" t="s">
        <v>64</v>
      </c>
      <c r="C84" s="235">
        <v>27</v>
      </c>
      <c r="D84" s="236">
        <v>5151523</v>
      </c>
    </row>
    <row r="85" spans="1:4" s="156" customFormat="1" ht="15.75" thickBot="1" x14ac:dyDescent="0.25">
      <c r="A85" s="237" t="s">
        <v>230</v>
      </c>
      <c r="B85" s="238" t="s">
        <v>13</v>
      </c>
      <c r="C85" s="239">
        <f>SUM(C40:C84)</f>
        <v>494</v>
      </c>
      <c r="D85" s="240">
        <f>SUM(D40:D84)</f>
        <v>135384238</v>
      </c>
    </row>
    <row r="86" spans="1:4" s="156" customFormat="1" ht="15" x14ac:dyDescent="0.2">
      <c r="A86" s="242" t="s">
        <v>175</v>
      </c>
      <c r="B86" s="234" t="s">
        <v>273</v>
      </c>
      <c r="C86" s="235">
        <v>2</v>
      </c>
      <c r="D86" s="236">
        <v>126371</v>
      </c>
    </row>
    <row r="87" spans="1:4" s="156" customFormat="1" ht="15" x14ac:dyDescent="0.2">
      <c r="A87" s="233"/>
      <c r="B87" s="234" t="s">
        <v>140</v>
      </c>
      <c r="C87" s="235">
        <v>6</v>
      </c>
      <c r="D87" s="236">
        <v>905692</v>
      </c>
    </row>
    <row r="88" spans="1:4" s="156" customFormat="1" ht="15" x14ac:dyDescent="0.2">
      <c r="A88" s="233"/>
      <c r="B88" s="234" t="s">
        <v>178</v>
      </c>
      <c r="C88" s="235">
        <v>4</v>
      </c>
      <c r="D88" s="236">
        <v>844947</v>
      </c>
    </row>
    <row r="89" spans="1:4" s="156" customFormat="1" ht="15.75" thickBot="1" x14ac:dyDescent="0.25">
      <c r="A89" s="237" t="s">
        <v>229</v>
      </c>
      <c r="B89" s="238" t="s">
        <v>13</v>
      </c>
      <c r="C89" s="239">
        <f>SUM(C86:C88)</f>
        <v>12</v>
      </c>
      <c r="D89" s="240">
        <f>SUM(D86:D88)</f>
        <v>1877010</v>
      </c>
    </row>
    <row r="90" spans="1:4" s="156" customFormat="1" ht="15" x14ac:dyDescent="0.2">
      <c r="A90" s="242" t="s">
        <v>214</v>
      </c>
      <c r="B90" s="234" t="s">
        <v>261</v>
      </c>
      <c r="C90" s="235">
        <v>1</v>
      </c>
      <c r="D90" s="236">
        <v>27480</v>
      </c>
    </row>
    <row r="91" spans="1:4" s="156" customFormat="1" ht="15" x14ac:dyDescent="0.2">
      <c r="B91" s="234" t="s">
        <v>215</v>
      </c>
      <c r="C91" s="235">
        <v>63</v>
      </c>
      <c r="D91" s="236">
        <v>4153073</v>
      </c>
    </row>
    <row r="92" spans="1:4" s="156" customFormat="1" ht="15" x14ac:dyDescent="0.2">
      <c r="B92" s="234" t="s">
        <v>283</v>
      </c>
      <c r="C92" s="235">
        <v>2</v>
      </c>
      <c r="D92" s="236">
        <v>200614</v>
      </c>
    </row>
    <row r="93" spans="1:4" s="156" customFormat="1" ht="15" x14ac:dyDescent="0.2">
      <c r="B93" s="234" t="s">
        <v>262</v>
      </c>
      <c r="C93" s="235">
        <v>2</v>
      </c>
      <c r="D93" s="236">
        <v>1558343</v>
      </c>
    </row>
    <row r="94" spans="1:4" s="156" customFormat="1" ht="15" x14ac:dyDescent="0.2">
      <c r="A94" s="233"/>
      <c r="B94" s="234" t="s">
        <v>240</v>
      </c>
      <c r="C94" s="235">
        <v>13</v>
      </c>
      <c r="D94" s="236">
        <v>378534</v>
      </c>
    </row>
    <row r="95" spans="1:4" s="156" customFormat="1" ht="15" x14ac:dyDescent="0.2">
      <c r="A95" s="233"/>
      <c r="B95" s="234" t="s">
        <v>217</v>
      </c>
      <c r="C95" s="235">
        <v>8</v>
      </c>
      <c r="D95" s="236">
        <v>882684</v>
      </c>
    </row>
    <row r="96" spans="1:4" s="156" customFormat="1" ht="15.75" thickBot="1" x14ac:dyDescent="0.25">
      <c r="A96" s="237" t="s">
        <v>231</v>
      </c>
      <c r="B96" s="238" t="s">
        <v>13</v>
      </c>
      <c r="C96" s="239">
        <f>SUM(C90:C95)</f>
        <v>89</v>
      </c>
      <c r="D96" s="240">
        <f>SUM(D90:D95)</f>
        <v>7200728</v>
      </c>
    </row>
    <row r="97" spans="1:4" s="156" customFormat="1" ht="15" x14ac:dyDescent="0.2">
      <c r="A97" s="242" t="s">
        <v>180</v>
      </c>
      <c r="B97" s="234" t="s">
        <v>133</v>
      </c>
      <c r="C97" s="235">
        <v>4</v>
      </c>
      <c r="D97" s="236">
        <v>484957</v>
      </c>
    </row>
    <row r="98" spans="1:4" s="156" customFormat="1" ht="15.75" thickBot="1" x14ac:dyDescent="0.25">
      <c r="A98" s="237" t="s">
        <v>232</v>
      </c>
      <c r="B98" s="238" t="s">
        <v>13</v>
      </c>
      <c r="C98" s="239">
        <f>SUM(C97:C97)</f>
        <v>4</v>
      </c>
      <c r="D98" s="240">
        <f>SUM(D97:D97)</f>
        <v>484957</v>
      </c>
    </row>
    <row r="99" spans="1:4" s="156" customFormat="1" ht="30" x14ac:dyDescent="0.2">
      <c r="A99" s="241" t="s">
        <v>190</v>
      </c>
      <c r="B99" s="234" t="s">
        <v>218</v>
      </c>
      <c r="C99" s="235">
        <v>4</v>
      </c>
      <c r="D99" s="236">
        <v>644165</v>
      </c>
    </row>
    <row r="100" spans="1:4" s="156" customFormat="1" ht="15" x14ac:dyDescent="0.2">
      <c r="A100" s="233"/>
      <c r="B100" s="234" t="s">
        <v>219</v>
      </c>
      <c r="C100" s="235">
        <v>72</v>
      </c>
      <c r="D100" s="236">
        <v>5304593</v>
      </c>
    </row>
    <row r="101" spans="1:4" s="156" customFormat="1" ht="15.75" thickBot="1" x14ac:dyDescent="0.25">
      <c r="A101" s="237" t="s">
        <v>225</v>
      </c>
      <c r="B101" s="238" t="s">
        <v>13</v>
      </c>
      <c r="C101" s="239">
        <f>SUM(C99:C100)</f>
        <v>76</v>
      </c>
      <c r="D101" s="240">
        <f>SUM(D99:D100)</f>
        <v>5948758</v>
      </c>
    </row>
    <row r="102" spans="1:4" s="156" customFormat="1" ht="15" x14ac:dyDescent="0.2">
      <c r="A102" s="243" t="s">
        <v>233</v>
      </c>
      <c r="B102" s="234" t="s">
        <v>109</v>
      </c>
      <c r="C102" s="235">
        <v>3</v>
      </c>
      <c r="D102" s="236">
        <v>833254</v>
      </c>
    </row>
    <row r="103" spans="1:4" s="156" customFormat="1" ht="15" x14ac:dyDescent="0.2">
      <c r="A103" s="233"/>
      <c r="B103" s="234" t="s">
        <v>110</v>
      </c>
      <c r="C103" s="235">
        <v>1</v>
      </c>
      <c r="D103" s="236">
        <v>16180</v>
      </c>
    </row>
    <row r="104" spans="1:4" s="156" customFormat="1" ht="15" x14ac:dyDescent="0.2">
      <c r="A104" s="233"/>
      <c r="B104" s="234" t="s">
        <v>183</v>
      </c>
      <c r="C104" s="235">
        <v>5</v>
      </c>
      <c r="D104" s="236">
        <v>220070</v>
      </c>
    </row>
    <row r="105" spans="1:4" s="156" customFormat="1" ht="15" x14ac:dyDescent="0.2">
      <c r="A105" s="233"/>
      <c r="B105" s="234" t="s">
        <v>84</v>
      </c>
      <c r="C105" s="235">
        <v>5</v>
      </c>
      <c r="D105" s="236">
        <v>611454</v>
      </c>
    </row>
    <row r="106" spans="1:4" s="156" customFormat="1" ht="15" x14ac:dyDescent="0.2">
      <c r="A106" s="233"/>
      <c r="B106" s="234" t="s">
        <v>284</v>
      </c>
      <c r="C106" s="235">
        <v>1</v>
      </c>
      <c r="D106" s="236">
        <v>57900</v>
      </c>
    </row>
    <row r="107" spans="1:4" s="156" customFormat="1" ht="15" x14ac:dyDescent="0.2">
      <c r="A107" s="233"/>
      <c r="B107" s="234" t="s">
        <v>185</v>
      </c>
      <c r="C107" s="235">
        <v>1</v>
      </c>
      <c r="D107" s="236">
        <v>6794</v>
      </c>
    </row>
    <row r="108" spans="1:4" s="156" customFormat="1" ht="15" x14ac:dyDescent="0.2">
      <c r="A108" s="233"/>
      <c r="B108" s="234" t="s">
        <v>79</v>
      </c>
      <c r="C108" s="235">
        <v>2</v>
      </c>
      <c r="D108" s="236">
        <v>136363</v>
      </c>
    </row>
    <row r="109" spans="1:4" s="156" customFormat="1" ht="15" x14ac:dyDescent="0.2">
      <c r="A109" s="233"/>
      <c r="B109" s="234" t="s">
        <v>187</v>
      </c>
      <c r="C109" s="235">
        <v>1</v>
      </c>
      <c r="D109" s="236">
        <v>5361</v>
      </c>
    </row>
    <row r="110" spans="1:4" s="156" customFormat="1" ht="15" x14ac:dyDescent="0.2">
      <c r="A110" s="233"/>
      <c r="B110" s="234" t="s">
        <v>253</v>
      </c>
      <c r="C110" s="235">
        <v>20</v>
      </c>
      <c r="D110" s="236">
        <v>8511539</v>
      </c>
    </row>
    <row r="111" spans="1:4" s="156" customFormat="1" ht="15" x14ac:dyDescent="0.2">
      <c r="A111" s="233"/>
      <c r="B111" s="234" t="s">
        <v>222</v>
      </c>
      <c r="C111" s="235">
        <v>8</v>
      </c>
      <c r="D111" s="236">
        <v>3988238</v>
      </c>
    </row>
    <row r="112" spans="1:4" s="156" customFormat="1" ht="15" x14ac:dyDescent="0.2">
      <c r="A112" s="233"/>
      <c r="B112" s="234" t="s">
        <v>255</v>
      </c>
      <c r="C112" s="235">
        <v>12</v>
      </c>
      <c r="D112" s="236">
        <v>2907564</v>
      </c>
    </row>
    <row r="113" spans="1:4" s="156" customFormat="1" ht="15" x14ac:dyDescent="0.2">
      <c r="A113" s="244" t="s">
        <v>233</v>
      </c>
      <c r="B113" s="245" t="s">
        <v>13</v>
      </c>
      <c r="C113" s="246">
        <f>SUM(C102:C112)</f>
        <v>59</v>
      </c>
      <c r="D113" s="247">
        <f>SUM(D102:D112)</f>
        <v>17294717</v>
      </c>
    </row>
    <row r="114" spans="1:4" ht="13.5" thickBot="1" x14ac:dyDescent="0.25"/>
    <row r="115" spans="1:4" ht="15.75" thickBot="1" x14ac:dyDescent="0.25">
      <c r="A115" s="186" t="s">
        <v>275</v>
      </c>
      <c r="B115" s="187"/>
      <c r="C115" s="195">
        <f>C12+C28+C34+C39+C85+C89+C96+C98+C101+C113</f>
        <v>1155</v>
      </c>
      <c r="D115" s="188">
        <f>D12+D28+D34+D39+D85+D89+D96+D98+D101+D113</f>
        <v>210430588</v>
      </c>
    </row>
    <row r="117" spans="1:4" ht="32.25" customHeight="1" x14ac:dyDescent="0.2">
      <c r="A117" s="249" t="s">
        <v>285</v>
      </c>
      <c r="B117" s="250"/>
      <c r="C117" s="250"/>
      <c r="D117" s="251"/>
    </row>
  </sheetData>
  <mergeCells count="2">
    <mergeCell ref="B2:D2"/>
    <mergeCell ref="A117:D117"/>
  </mergeCells>
  <pageMargins left="0.5" right="0.5" top="0.5" bottom="0.5" header="0.17" footer="0.17"/>
  <pageSetup scale="74" fitToHeight="2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3"/>
  <sheetViews>
    <sheetView zoomScale="120" workbookViewId="0">
      <selection activeCell="A5" sqref="A5:A8"/>
    </sheetView>
  </sheetViews>
  <sheetFormatPr defaultRowHeight="12.75" x14ac:dyDescent="0.2"/>
  <cols>
    <col min="1" max="1" width="17" style="7" customWidth="1"/>
    <col min="2" max="2" width="47.5703125" bestFit="1" customWidth="1"/>
    <col min="3" max="3" width="11.28515625" style="8" customWidth="1"/>
    <col min="4" max="4" width="12.85546875" style="14" bestFit="1" customWidth="1"/>
  </cols>
  <sheetData>
    <row r="1" spans="1:5" s="3" customFormat="1" ht="35.25" customHeight="1" x14ac:dyDescent="0.2">
      <c r="A1" s="1"/>
      <c r="B1" s="263" t="s">
        <v>101</v>
      </c>
      <c r="C1" s="264"/>
      <c r="D1" s="264"/>
      <c r="E1" s="28"/>
    </row>
    <row r="2" spans="1:5" x14ac:dyDescent="0.2">
      <c r="A2" s="4" t="s">
        <v>0</v>
      </c>
      <c r="B2" s="5"/>
      <c r="C2" s="6"/>
      <c r="D2" s="13"/>
    </row>
    <row r="4" spans="1:5" s="10" customFormat="1" ht="26.25" thickBot="1" x14ac:dyDescent="0.25">
      <c r="A4" s="12" t="s">
        <v>93</v>
      </c>
      <c r="B4" s="12" t="s">
        <v>99</v>
      </c>
      <c r="C4" s="34" t="s">
        <v>92</v>
      </c>
      <c r="D4" s="35" t="s">
        <v>91</v>
      </c>
    </row>
    <row r="5" spans="1:5" x14ac:dyDescent="0.2">
      <c r="A5" s="269" t="s">
        <v>1</v>
      </c>
      <c r="B5" t="s">
        <v>3</v>
      </c>
      <c r="C5" s="8">
        <v>17</v>
      </c>
      <c r="D5" s="14">
        <v>1328765</v>
      </c>
    </row>
    <row r="6" spans="1:5" x14ac:dyDescent="0.2">
      <c r="A6" s="265"/>
      <c r="B6" t="s">
        <v>4</v>
      </c>
      <c r="C6" s="8">
        <v>12</v>
      </c>
      <c r="D6" s="14">
        <v>866874</v>
      </c>
    </row>
    <row r="7" spans="1:5" x14ac:dyDescent="0.2">
      <c r="A7" s="268"/>
      <c r="B7" t="s">
        <v>5</v>
      </c>
      <c r="C7" s="8">
        <v>2</v>
      </c>
      <c r="D7" s="14">
        <v>242778</v>
      </c>
    </row>
    <row r="8" spans="1:5" x14ac:dyDescent="0.2">
      <c r="A8" s="268"/>
      <c r="B8" t="s">
        <v>6</v>
      </c>
      <c r="C8" s="8">
        <v>4</v>
      </c>
      <c r="D8" s="14">
        <v>71816</v>
      </c>
    </row>
    <row r="9" spans="1:5" x14ac:dyDescent="0.2">
      <c r="A9" s="10"/>
      <c r="B9" t="s">
        <v>7</v>
      </c>
      <c r="C9" s="8">
        <v>26</v>
      </c>
      <c r="D9" s="14">
        <v>1409831</v>
      </c>
    </row>
    <row r="10" spans="1:5" x14ac:dyDescent="0.2">
      <c r="A10" s="11"/>
      <c r="B10" t="s">
        <v>8</v>
      </c>
      <c r="C10" s="8">
        <v>3</v>
      </c>
      <c r="D10" s="14">
        <v>368136</v>
      </c>
    </row>
    <row r="11" spans="1:5" x14ac:dyDescent="0.2">
      <c r="A11" s="10"/>
      <c r="B11" s="21" t="s">
        <v>10</v>
      </c>
      <c r="C11" s="16">
        <v>35</v>
      </c>
      <c r="D11" s="19">
        <v>1651782</v>
      </c>
    </row>
    <row r="12" spans="1:5" x14ac:dyDescent="0.2">
      <c r="A12" s="10"/>
      <c r="B12" t="s">
        <v>11</v>
      </c>
      <c r="C12" s="8">
        <v>15</v>
      </c>
      <c r="D12" s="14">
        <v>1088464</v>
      </c>
    </row>
    <row r="13" spans="1:5" x14ac:dyDescent="0.2">
      <c r="A13" s="10"/>
      <c r="B13" t="s">
        <v>12</v>
      </c>
      <c r="C13" s="8">
        <v>34</v>
      </c>
      <c r="D13" s="14">
        <v>4020737</v>
      </c>
    </row>
    <row r="14" spans="1:5" s="7" customFormat="1" x14ac:dyDescent="0.2">
      <c r="A14" s="10"/>
      <c r="B14" s="7" t="s">
        <v>13</v>
      </c>
      <c r="C14" s="9">
        <f>SUM(C5:C13)</f>
        <v>148</v>
      </c>
      <c r="D14" s="15">
        <f>SUM(D5:D13)</f>
        <v>11049183</v>
      </c>
    </row>
    <row r="15" spans="1:5" s="7" customFormat="1" x14ac:dyDescent="0.2">
      <c r="A15" s="10"/>
      <c r="C15" s="9"/>
      <c r="D15" s="15"/>
    </row>
    <row r="16" spans="1:5" x14ac:dyDescent="0.2">
      <c r="A16" s="10"/>
      <c r="B16" s="7"/>
      <c r="C16" s="9"/>
    </row>
    <row r="17" spans="1:4" ht="12.75" customHeight="1" x14ac:dyDescent="0.2">
      <c r="A17" s="265" t="s">
        <v>14</v>
      </c>
      <c r="B17" t="s">
        <v>15</v>
      </c>
      <c r="C17" s="8">
        <v>69</v>
      </c>
      <c r="D17" s="14">
        <v>1233926</v>
      </c>
    </row>
    <row r="18" spans="1:4" x14ac:dyDescent="0.2">
      <c r="A18" s="265"/>
      <c r="B18" t="s">
        <v>16</v>
      </c>
      <c r="C18" s="8">
        <v>7</v>
      </c>
      <c r="D18" s="14">
        <v>381838</v>
      </c>
    </row>
    <row r="19" spans="1:4" x14ac:dyDescent="0.2">
      <c r="A19" s="265"/>
      <c r="B19" t="s">
        <v>17</v>
      </c>
      <c r="C19" s="8">
        <v>29</v>
      </c>
      <c r="D19" s="14">
        <v>4220852</v>
      </c>
    </row>
    <row r="20" spans="1:4" x14ac:dyDescent="0.2">
      <c r="A20" s="265"/>
      <c r="B20" t="s">
        <v>19</v>
      </c>
      <c r="C20" s="8">
        <v>2</v>
      </c>
      <c r="D20" s="14">
        <v>95949</v>
      </c>
    </row>
    <row r="21" spans="1:4" x14ac:dyDescent="0.2">
      <c r="A21" s="10"/>
      <c r="B21" t="s">
        <v>20</v>
      </c>
      <c r="C21" s="8">
        <v>29</v>
      </c>
      <c r="D21" s="14">
        <v>4441652</v>
      </c>
    </row>
    <row r="22" spans="1:4" x14ac:dyDescent="0.2">
      <c r="A22" s="10"/>
      <c r="B22" t="s">
        <v>21</v>
      </c>
      <c r="C22" s="8">
        <v>6</v>
      </c>
      <c r="D22" s="14">
        <v>519091</v>
      </c>
    </row>
    <row r="23" spans="1:4" x14ac:dyDescent="0.2">
      <c r="A23" s="10"/>
      <c r="B23" t="s">
        <v>22</v>
      </c>
      <c r="C23" s="8">
        <v>3</v>
      </c>
      <c r="D23" s="14">
        <v>184306</v>
      </c>
    </row>
    <row r="24" spans="1:4" x14ac:dyDescent="0.2">
      <c r="A24" s="10"/>
      <c r="B24" t="s">
        <v>23</v>
      </c>
      <c r="C24" s="8">
        <v>4</v>
      </c>
      <c r="D24" s="14">
        <v>1019808</v>
      </c>
    </row>
    <row r="25" spans="1:4" x14ac:dyDescent="0.2">
      <c r="A25" s="10"/>
      <c r="B25" t="s">
        <v>24</v>
      </c>
      <c r="C25" s="8">
        <v>12</v>
      </c>
      <c r="D25" s="14">
        <v>741432</v>
      </c>
    </row>
    <row r="26" spans="1:4" x14ac:dyDescent="0.2">
      <c r="A26" s="10"/>
      <c r="B26" t="s">
        <v>26</v>
      </c>
      <c r="C26" s="8">
        <v>3</v>
      </c>
      <c r="D26" s="14">
        <v>75262</v>
      </c>
    </row>
    <row r="27" spans="1:4" x14ac:dyDescent="0.2">
      <c r="A27" s="10"/>
      <c r="B27" t="s">
        <v>27</v>
      </c>
      <c r="C27" s="8">
        <v>11</v>
      </c>
      <c r="D27" s="14">
        <v>1141479</v>
      </c>
    </row>
    <row r="28" spans="1:4" x14ac:dyDescent="0.2">
      <c r="A28" s="10"/>
      <c r="B28" t="s">
        <v>29</v>
      </c>
      <c r="C28" s="8">
        <v>29</v>
      </c>
      <c r="D28" s="14">
        <v>3412984</v>
      </c>
    </row>
    <row r="29" spans="1:4" x14ac:dyDescent="0.2">
      <c r="A29" s="10"/>
      <c r="B29" t="s">
        <v>30</v>
      </c>
      <c r="C29" s="8">
        <v>1</v>
      </c>
      <c r="D29" s="14">
        <v>12000</v>
      </c>
    </row>
    <row r="30" spans="1:4" x14ac:dyDescent="0.2">
      <c r="A30" s="10"/>
      <c r="B30" t="s">
        <v>31</v>
      </c>
      <c r="C30" s="8">
        <v>1</v>
      </c>
      <c r="D30" s="14">
        <v>22664</v>
      </c>
    </row>
    <row r="31" spans="1:4" x14ac:dyDescent="0.2">
      <c r="A31" s="10"/>
      <c r="B31" t="s">
        <v>32</v>
      </c>
      <c r="C31" s="8">
        <v>1</v>
      </c>
      <c r="D31" s="14">
        <v>5000</v>
      </c>
    </row>
    <row r="32" spans="1:4" s="7" customFormat="1" ht="11.25" customHeight="1" x14ac:dyDescent="0.2">
      <c r="A32" s="10"/>
      <c r="B32" s="7" t="s">
        <v>13</v>
      </c>
      <c r="C32" s="9">
        <f>SUM(C17:C31)</f>
        <v>207</v>
      </c>
      <c r="D32" s="15">
        <f>SUM(D17:D31)</f>
        <v>17508243</v>
      </c>
    </row>
    <row r="33" spans="1:4" s="7" customFormat="1" ht="11.25" customHeight="1" x14ac:dyDescent="0.2">
      <c r="A33" s="10"/>
      <c r="C33" s="9"/>
      <c r="D33" s="15"/>
    </row>
    <row r="34" spans="1:4" ht="12.75" customHeight="1" x14ac:dyDescent="0.2">
      <c r="A34" s="10"/>
      <c r="B34" s="7"/>
    </row>
    <row r="35" spans="1:4" x14ac:dyDescent="0.2">
      <c r="A35" s="266" t="s">
        <v>33</v>
      </c>
      <c r="B35" t="s">
        <v>34</v>
      </c>
      <c r="C35" s="8">
        <v>34</v>
      </c>
      <c r="D35" s="14">
        <v>2155164</v>
      </c>
    </row>
    <row r="36" spans="1:4" x14ac:dyDescent="0.2">
      <c r="A36" s="266"/>
      <c r="B36" t="s">
        <v>35</v>
      </c>
      <c r="C36" s="8">
        <v>4</v>
      </c>
      <c r="D36" s="14">
        <v>509070</v>
      </c>
    </row>
    <row r="37" spans="1:4" x14ac:dyDescent="0.2">
      <c r="A37" s="266"/>
      <c r="B37" t="s">
        <v>36</v>
      </c>
      <c r="C37" s="8">
        <v>39</v>
      </c>
      <c r="D37" s="14">
        <v>3477497</v>
      </c>
    </row>
    <row r="38" spans="1:4" x14ac:dyDescent="0.2">
      <c r="A38" s="10"/>
      <c r="B38" t="s">
        <v>37</v>
      </c>
      <c r="C38" s="8">
        <v>1</v>
      </c>
      <c r="D38" s="14">
        <v>21600</v>
      </c>
    </row>
    <row r="39" spans="1:4" x14ac:dyDescent="0.2">
      <c r="A39" s="10"/>
      <c r="B39" t="s">
        <v>38</v>
      </c>
      <c r="C39" s="8">
        <v>4</v>
      </c>
      <c r="D39" s="14">
        <v>131767</v>
      </c>
    </row>
    <row r="40" spans="1:4" s="7" customFormat="1" x14ac:dyDescent="0.2">
      <c r="A40" s="10"/>
      <c r="B40" s="7" t="s">
        <v>13</v>
      </c>
      <c r="C40" s="9">
        <f>SUM(C35:C39)</f>
        <v>82</v>
      </c>
      <c r="D40" s="14">
        <f>SUM(D35:D39)</f>
        <v>6295098</v>
      </c>
    </row>
    <row r="41" spans="1:4" s="7" customFormat="1" x14ac:dyDescent="0.2">
      <c r="A41" s="10"/>
      <c r="C41" s="9"/>
      <c r="D41" s="14"/>
    </row>
    <row r="42" spans="1:4" s="7" customFormat="1" x14ac:dyDescent="0.2">
      <c r="A42" s="10"/>
      <c r="C42" s="9"/>
      <c r="D42" s="14"/>
    </row>
    <row r="43" spans="1:4" x14ac:dyDescent="0.2">
      <c r="A43" s="266" t="s">
        <v>39</v>
      </c>
      <c r="B43" t="s">
        <v>40</v>
      </c>
      <c r="C43" s="8">
        <v>11</v>
      </c>
      <c r="D43" s="14">
        <v>714668</v>
      </c>
    </row>
    <row r="44" spans="1:4" x14ac:dyDescent="0.2">
      <c r="A44" s="266"/>
      <c r="B44" t="s">
        <v>41</v>
      </c>
      <c r="C44" s="8">
        <v>13</v>
      </c>
      <c r="D44" s="14">
        <v>2697335</v>
      </c>
    </row>
    <row r="45" spans="1:4" x14ac:dyDescent="0.2">
      <c r="A45" s="266"/>
      <c r="B45" t="s">
        <v>42</v>
      </c>
      <c r="C45" s="8">
        <v>5</v>
      </c>
      <c r="D45" s="14">
        <v>98896</v>
      </c>
    </row>
    <row r="46" spans="1:4" x14ac:dyDescent="0.2">
      <c r="A46" s="10"/>
      <c r="B46" t="s">
        <v>43</v>
      </c>
      <c r="C46" s="8">
        <v>6</v>
      </c>
      <c r="D46" s="14">
        <v>539895</v>
      </c>
    </row>
    <row r="47" spans="1:4" x14ac:dyDescent="0.2">
      <c r="A47" s="10"/>
      <c r="B47" t="s">
        <v>44</v>
      </c>
      <c r="C47" s="8">
        <v>9</v>
      </c>
      <c r="D47" s="14">
        <v>1745105</v>
      </c>
    </row>
    <row r="48" spans="1:4" x14ac:dyDescent="0.2">
      <c r="A48" s="10"/>
      <c r="B48" t="s">
        <v>45</v>
      </c>
      <c r="C48" s="8">
        <v>14</v>
      </c>
      <c r="D48" s="14">
        <v>1603186</v>
      </c>
    </row>
    <row r="49" spans="1:4" s="7" customFormat="1" x14ac:dyDescent="0.2">
      <c r="A49" s="10"/>
      <c r="B49" s="7" t="s">
        <v>13</v>
      </c>
      <c r="C49" s="9">
        <f>SUM(C43:C48)</f>
        <v>58</v>
      </c>
      <c r="D49" s="15">
        <f>SUM(D43:D48)</f>
        <v>7399085</v>
      </c>
    </row>
    <row r="50" spans="1:4" s="7" customFormat="1" x14ac:dyDescent="0.2">
      <c r="A50" s="10"/>
      <c r="C50" s="9"/>
      <c r="D50" s="15"/>
    </row>
    <row r="51" spans="1:4" s="7" customFormat="1" x14ac:dyDescent="0.2">
      <c r="A51" s="10"/>
      <c r="C51" s="9"/>
      <c r="D51" s="15"/>
    </row>
    <row r="52" spans="1:4" ht="12.75" customHeight="1" x14ac:dyDescent="0.2">
      <c r="A52" s="265" t="s">
        <v>46</v>
      </c>
      <c r="B52" t="s">
        <v>47</v>
      </c>
      <c r="C52" s="8">
        <v>26</v>
      </c>
      <c r="D52" s="14">
        <v>7877463</v>
      </c>
    </row>
    <row r="53" spans="1:4" x14ac:dyDescent="0.2">
      <c r="A53" s="265"/>
      <c r="B53" t="s">
        <v>48</v>
      </c>
      <c r="C53" s="8">
        <v>30</v>
      </c>
      <c r="D53" s="14">
        <v>9931561</v>
      </c>
    </row>
    <row r="54" spans="1:4" x14ac:dyDescent="0.2">
      <c r="A54" s="10"/>
      <c r="B54" t="s">
        <v>49</v>
      </c>
      <c r="C54" s="8">
        <v>8</v>
      </c>
      <c r="D54" s="14">
        <v>3818005</v>
      </c>
    </row>
    <row r="55" spans="1:4" x14ac:dyDescent="0.2">
      <c r="A55" s="10"/>
      <c r="B55" t="s">
        <v>50</v>
      </c>
      <c r="C55" s="8">
        <v>5</v>
      </c>
      <c r="D55" s="14">
        <v>240856</v>
      </c>
    </row>
    <row r="56" spans="1:4" x14ac:dyDescent="0.2">
      <c r="A56" s="10"/>
      <c r="B56" t="s">
        <v>51</v>
      </c>
      <c r="C56" s="8">
        <v>7</v>
      </c>
      <c r="D56" s="14">
        <v>500055</v>
      </c>
    </row>
    <row r="57" spans="1:4" x14ac:dyDescent="0.2">
      <c r="A57" s="10"/>
      <c r="B57" t="s">
        <v>52</v>
      </c>
      <c r="C57" s="8">
        <v>110</v>
      </c>
      <c r="D57" s="14">
        <v>26932092</v>
      </c>
    </row>
    <row r="58" spans="1:4" x14ac:dyDescent="0.2">
      <c r="A58" s="10"/>
      <c r="B58" t="s">
        <v>94</v>
      </c>
      <c r="C58" s="8">
        <v>2</v>
      </c>
      <c r="D58" s="14">
        <v>157727</v>
      </c>
    </row>
    <row r="59" spans="1:4" x14ac:dyDescent="0.2">
      <c r="A59" s="10"/>
      <c r="B59" t="s">
        <v>53</v>
      </c>
      <c r="C59" s="8">
        <v>18</v>
      </c>
      <c r="D59" s="14">
        <v>8884093</v>
      </c>
    </row>
    <row r="60" spans="1:4" x14ac:dyDescent="0.2">
      <c r="A60" s="10"/>
      <c r="B60" t="s">
        <v>54</v>
      </c>
      <c r="C60" s="8">
        <v>17</v>
      </c>
      <c r="D60" s="14">
        <v>4326584</v>
      </c>
    </row>
    <row r="61" spans="1:4" x14ac:dyDescent="0.2">
      <c r="A61" s="10"/>
      <c r="B61" t="s">
        <v>55</v>
      </c>
      <c r="C61" s="8">
        <v>23</v>
      </c>
      <c r="D61" s="14">
        <v>4714941</v>
      </c>
    </row>
    <row r="62" spans="1:4" x14ac:dyDescent="0.2">
      <c r="A62" s="10"/>
      <c r="B62" t="s">
        <v>56</v>
      </c>
      <c r="C62" s="8">
        <v>10</v>
      </c>
      <c r="D62" s="14">
        <v>6100838</v>
      </c>
    </row>
    <row r="63" spans="1:4" x14ac:dyDescent="0.2">
      <c r="A63" s="10"/>
      <c r="B63" t="s">
        <v>57</v>
      </c>
      <c r="C63" s="8">
        <v>15</v>
      </c>
      <c r="D63" s="14">
        <v>2869521</v>
      </c>
    </row>
    <row r="64" spans="1:4" s="23" customFormat="1" x14ac:dyDescent="0.2">
      <c r="A64" s="22"/>
      <c r="B64" s="23" t="s">
        <v>58</v>
      </c>
      <c r="C64" s="26">
        <v>51</v>
      </c>
      <c r="D64" s="27">
        <v>12040479</v>
      </c>
    </row>
    <row r="65" spans="1:4" s="23" customFormat="1" x14ac:dyDescent="0.2">
      <c r="A65" s="22"/>
      <c r="B65" s="23" t="s">
        <v>59</v>
      </c>
      <c r="C65" s="26">
        <v>33</v>
      </c>
      <c r="D65" s="27">
        <v>4618708</v>
      </c>
    </row>
    <row r="66" spans="1:4" s="23" customFormat="1" x14ac:dyDescent="0.2">
      <c r="A66" s="22"/>
      <c r="B66" s="23" t="s">
        <v>60</v>
      </c>
      <c r="C66" s="26">
        <v>22</v>
      </c>
      <c r="D66" s="27">
        <v>5181428</v>
      </c>
    </row>
    <row r="67" spans="1:4" s="23" customFormat="1" x14ac:dyDescent="0.2">
      <c r="A67" s="22"/>
      <c r="B67" s="23" t="s">
        <v>61</v>
      </c>
      <c r="C67" s="26">
        <v>37</v>
      </c>
      <c r="D67" s="27">
        <v>10038070</v>
      </c>
    </row>
    <row r="68" spans="1:4" s="23" customFormat="1" x14ac:dyDescent="0.2">
      <c r="A68" s="22"/>
      <c r="B68" s="23" t="s">
        <v>62</v>
      </c>
      <c r="C68" s="26">
        <v>2</v>
      </c>
      <c r="D68" s="27">
        <v>206890</v>
      </c>
    </row>
    <row r="69" spans="1:4" s="23" customFormat="1" ht="12.75" customHeight="1" x14ac:dyDescent="0.2">
      <c r="A69" s="22"/>
      <c r="B69" s="23" t="s">
        <v>63</v>
      </c>
      <c r="C69" s="26">
        <v>11</v>
      </c>
      <c r="D69" s="27">
        <v>1054817</v>
      </c>
    </row>
    <row r="70" spans="1:4" s="23" customFormat="1" ht="12.75" customHeight="1" x14ac:dyDescent="0.2">
      <c r="A70" s="22"/>
      <c r="B70" s="23" t="s">
        <v>64</v>
      </c>
      <c r="C70" s="26">
        <v>30</v>
      </c>
      <c r="D70" s="27">
        <v>5627613</v>
      </c>
    </row>
    <row r="71" spans="1:4" s="7" customFormat="1" x14ac:dyDescent="0.2">
      <c r="A71" s="10"/>
      <c r="B71" s="7" t="s">
        <v>13</v>
      </c>
      <c r="C71" s="9">
        <f>SUM(C52:C70)</f>
        <v>457</v>
      </c>
      <c r="D71" s="15">
        <f>SUM(D52:D70)</f>
        <v>115121741</v>
      </c>
    </row>
    <row r="72" spans="1:4" s="7" customFormat="1" x14ac:dyDescent="0.2">
      <c r="A72" s="10"/>
      <c r="C72" s="9"/>
      <c r="D72" s="15"/>
    </row>
    <row r="73" spans="1:4" s="7" customFormat="1" ht="12.75" customHeight="1" x14ac:dyDescent="0.2">
      <c r="A73" s="10"/>
      <c r="C73" s="9"/>
      <c r="D73" s="15"/>
    </row>
    <row r="74" spans="1:4" x14ac:dyDescent="0.2">
      <c r="A74" s="266" t="s">
        <v>65</v>
      </c>
      <c r="B74" t="s">
        <v>66</v>
      </c>
      <c r="C74" s="16">
        <v>3</v>
      </c>
      <c r="D74" s="19">
        <v>221675</v>
      </c>
    </row>
    <row r="75" spans="1:4" x14ac:dyDescent="0.2">
      <c r="A75" s="266"/>
      <c r="B75" t="s">
        <v>100</v>
      </c>
      <c r="C75" s="16">
        <v>6</v>
      </c>
      <c r="D75" s="19">
        <v>854235</v>
      </c>
    </row>
    <row r="76" spans="1:4" s="23" customFormat="1" x14ac:dyDescent="0.2">
      <c r="A76" s="266"/>
      <c r="B76" s="23" t="s">
        <v>67</v>
      </c>
      <c r="C76" s="36">
        <v>4</v>
      </c>
      <c r="D76" s="30">
        <v>402706</v>
      </c>
    </row>
    <row r="77" spans="1:4" s="7" customFormat="1" x14ac:dyDescent="0.2">
      <c r="A77" s="10"/>
      <c r="B77" s="7" t="s">
        <v>13</v>
      </c>
      <c r="C77" s="25">
        <f>SUM(C74:C76)</f>
        <v>13</v>
      </c>
      <c r="D77" s="24">
        <f>SUM(D74:D76)</f>
        <v>1478616</v>
      </c>
    </row>
    <row r="78" spans="1:4" s="7" customFormat="1" x14ac:dyDescent="0.2">
      <c r="A78" s="10"/>
      <c r="C78" s="9"/>
      <c r="D78" s="15"/>
    </row>
    <row r="79" spans="1:4" x14ac:dyDescent="0.2">
      <c r="A79" s="10"/>
    </row>
    <row r="80" spans="1:4" x14ac:dyDescent="0.2">
      <c r="A80" s="265" t="s">
        <v>70</v>
      </c>
      <c r="B80" t="s">
        <v>72</v>
      </c>
      <c r="C80" s="18">
        <v>2</v>
      </c>
      <c r="D80" s="14">
        <v>273172</v>
      </c>
    </row>
    <row r="81" spans="1:4" x14ac:dyDescent="0.2">
      <c r="A81" s="265"/>
      <c r="B81" t="s">
        <v>73</v>
      </c>
      <c r="C81" s="18">
        <v>2</v>
      </c>
      <c r="D81" s="14">
        <v>72825</v>
      </c>
    </row>
    <row r="82" spans="1:4" x14ac:dyDescent="0.2">
      <c r="A82" s="10"/>
      <c r="B82" t="s">
        <v>75</v>
      </c>
      <c r="C82" s="18">
        <v>4</v>
      </c>
      <c r="D82" s="14">
        <v>527427</v>
      </c>
    </row>
    <row r="83" spans="1:4" x14ac:dyDescent="0.2">
      <c r="A83" s="10"/>
      <c r="B83" t="s">
        <v>76</v>
      </c>
      <c r="C83" s="18">
        <v>1</v>
      </c>
      <c r="D83" s="14">
        <v>7500</v>
      </c>
    </row>
    <row r="84" spans="1:4" x14ac:dyDescent="0.2">
      <c r="A84" s="10"/>
      <c r="B84" t="s">
        <v>77</v>
      </c>
      <c r="C84" s="18">
        <v>1</v>
      </c>
      <c r="D84" s="14">
        <v>1500</v>
      </c>
    </row>
    <row r="85" spans="1:4" x14ac:dyDescent="0.2">
      <c r="A85" s="10"/>
      <c r="B85" t="s">
        <v>78</v>
      </c>
      <c r="C85" s="18">
        <v>1</v>
      </c>
      <c r="D85" s="14">
        <v>15357</v>
      </c>
    </row>
    <row r="86" spans="1:4" x14ac:dyDescent="0.2">
      <c r="A86" s="10"/>
      <c r="B86" t="s">
        <v>79</v>
      </c>
      <c r="C86" s="18">
        <v>1</v>
      </c>
      <c r="D86" s="14">
        <v>165020</v>
      </c>
    </row>
    <row r="87" spans="1:4" x14ac:dyDescent="0.2">
      <c r="A87" s="10"/>
      <c r="B87" t="s">
        <v>80</v>
      </c>
      <c r="C87" s="18">
        <v>5</v>
      </c>
      <c r="D87" s="14">
        <v>7377067</v>
      </c>
    </row>
    <row r="88" spans="1:4" x14ac:dyDescent="0.2">
      <c r="A88" s="10"/>
      <c r="B88" t="s">
        <v>81</v>
      </c>
      <c r="C88" s="18">
        <v>1</v>
      </c>
      <c r="D88" s="14">
        <v>238800</v>
      </c>
    </row>
    <row r="89" spans="1:4" s="7" customFormat="1" ht="12.75" customHeight="1" x14ac:dyDescent="0.2">
      <c r="A89" s="10"/>
      <c r="B89" t="s">
        <v>82</v>
      </c>
      <c r="C89" s="18">
        <v>4</v>
      </c>
      <c r="D89" s="14">
        <v>1099889</v>
      </c>
    </row>
    <row r="90" spans="1:4" s="7" customFormat="1" ht="12.75" customHeight="1" x14ac:dyDescent="0.2">
      <c r="A90" s="10"/>
      <c r="B90" t="s">
        <v>83</v>
      </c>
      <c r="C90" s="18">
        <v>1</v>
      </c>
      <c r="D90" s="14">
        <v>3467</v>
      </c>
    </row>
    <row r="91" spans="1:4" s="7" customFormat="1" ht="12.75" customHeight="1" x14ac:dyDescent="0.2">
      <c r="A91" s="10"/>
      <c r="B91" s="7" t="s">
        <v>13</v>
      </c>
      <c r="C91" s="20">
        <f>SUM(C80:C90)</f>
        <v>23</v>
      </c>
      <c r="D91" s="15">
        <f>SUM(D80:D90)</f>
        <v>9782024</v>
      </c>
    </row>
    <row r="92" spans="1:4" s="7" customFormat="1" ht="12.75" customHeight="1" x14ac:dyDescent="0.2">
      <c r="A92" s="10"/>
      <c r="B92"/>
      <c r="C92" s="18"/>
      <c r="D92" s="14"/>
    </row>
    <row r="93" spans="1:4" s="7" customFormat="1" ht="12.75" customHeight="1" x14ac:dyDescent="0.2">
      <c r="A93" s="11" t="s">
        <v>84</v>
      </c>
      <c r="C93" s="9">
        <v>3</v>
      </c>
      <c r="D93" s="15">
        <v>287712</v>
      </c>
    </row>
    <row r="94" spans="1:4" s="7" customFormat="1" ht="12.75" customHeight="1" x14ac:dyDescent="0.2">
      <c r="A94" s="10"/>
      <c r="C94" s="9"/>
      <c r="D94" s="15"/>
    </row>
    <row r="95" spans="1:4" x14ac:dyDescent="0.2">
      <c r="A95" s="10" t="s">
        <v>85</v>
      </c>
      <c r="B95" t="s">
        <v>86</v>
      </c>
      <c r="C95" s="8">
        <v>2</v>
      </c>
      <c r="D95" s="14">
        <v>55762</v>
      </c>
    </row>
    <row r="96" spans="1:4" x14ac:dyDescent="0.2">
      <c r="A96" s="10"/>
      <c r="B96" t="s">
        <v>87</v>
      </c>
      <c r="C96" s="8">
        <v>2</v>
      </c>
      <c r="D96" s="14">
        <v>35100</v>
      </c>
    </row>
    <row r="97" spans="1:4" s="7" customFormat="1" x14ac:dyDescent="0.2">
      <c r="A97" s="10"/>
      <c r="B97" s="7" t="s">
        <v>13</v>
      </c>
      <c r="C97" s="9">
        <f>SUM(C95:C96)</f>
        <v>4</v>
      </c>
      <c r="D97" s="15">
        <f>SUM(D95:D96)</f>
        <v>90862</v>
      </c>
    </row>
    <row r="98" spans="1:4" s="7" customFormat="1" x14ac:dyDescent="0.2">
      <c r="A98" s="10"/>
      <c r="C98" s="8"/>
      <c r="D98" s="15"/>
    </row>
    <row r="99" spans="1:4" s="7" customFormat="1" x14ac:dyDescent="0.2">
      <c r="A99" s="11" t="s">
        <v>88</v>
      </c>
      <c r="B99" s="11"/>
      <c r="C99" s="9">
        <v>40</v>
      </c>
      <c r="D99" s="15">
        <v>11271480</v>
      </c>
    </row>
    <row r="100" spans="1:4" s="7" customFormat="1" x14ac:dyDescent="0.2">
      <c r="A100" s="11"/>
      <c r="B100" s="11"/>
      <c r="C100" s="9"/>
      <c r="D100" s="15"/>
    </row>
    <row r="101" spans="1:4" s="7" customFormat="1" x14ac:dyDescent="0.2">
      <c r="A101" s="11" t="s">
        <v>89</v>
      </c>
      <c r="B101" s="11"/>
      <c r="C101" s="9">
        <v>4</v>
      </c>
      <c r="D101" s="15">
        <v>495964</v>
      </c>
    </row>
    <row r="102" spans="1:4" x14ac:dyDescent="0.2">
      <c r="A102" s="10"/>
    </row>
    <row r="103" spans="1:4" s="7" customFormat="1" ht="12.75" customHeight="1" x14ac:dyDescent="0.2">
      <c r="A103" s="11" t="s">
        <v>90</v>
      </c>
      <c r="B103" s="11"/>
      <c r="C103" s="9">
        <v>107</v>
      </c>
      <c r="D103" s="15">
        <v>9617448</v>
      </c>
    </row>
    <row r="104" spans="1:4" ht="12.75" customHeight="1" thickBot="1" x14ac:dyDescent="0.25">
      <c r="A104" s="10"/>
    </row>
    <row r="105" spans="1:4" s="7" customFormat="1" ht="13.5" thickBot="1" x14ac:dyDescent="0.25">
      <c r="A105" s="31" t="s">
        <v>13</v>
      </c>
      <c r="B105" s="32"/>
      <c r="C105" s="37">
        <f>SUM(C103,C101,C99,C97,C93,C91,C77,C71,C49,C40,C32,C14)</f>
        <v>1146</v>
      </c>
      <c r="D105" s="33">
        <f>SUM(D103,D101,D99,D97,D93,D91,D77,D71,D49,D40,D32,D14)</f>
        <v>190397456</v>
      </c>
    </row>
    <row r="106" spans="1:4" x14ac:dyDescent="0.2">
      <c r="A106" s="10"/>
    </row>
    <row r="107" spans="1:4" x14ac:dyDescent="0.2">
      <c r="A107" s="10"/>
    </row>
    <row r="108" spans="1:4" x14ac:dyDescent="0.2">
      <c r="A108" s="10"/>
    </row>
    <row r="109" spans="1:4" x14ac:dyDescent="0.2">
      <c r="A109" s="10"/>
    </row>
    <row r="110" spans="1:4" x14ac:dyDescent="0.2">
      <c r="A110" s="10"/>
    </row>
    <row r="111" spans="1:4" x14ac:dyDescent="0.2">
      <c r="A111" s="10"/>
    </row>
    <row r="112" spans="1:4" x14ac:dyDescent="0.2">
      <c r="A112" s="10"/>
    </row>
    <row r="113" spans="1:1" x14ac:dyDescent="0.2">
      <c r="A113" s="10"/>
    </row>
    <row r="114" spans="1:1" x14ac:dyDescent="0.2">
      <c r="A114" s="10"/>
    </row>
    <row r="115" spans="1:1" x14ac:dyDescent="0.2">
      <c r="A115" s="10"/>
    </row>
    <row r="116" spans="1:1" x14ac:dyDescent="0.2">
      <c r="A116" s="10"/>
    </row>
    <row r="117" spans="1:1" x14ac:dyDescent="0.2">
      <c r="A117" s="10"/>
    </row>
    <row r="118" spans="1:1" x14ac:dyDescent="0.2">
      <c r="A118" s="10"/>
    </row>
    <row r="119" spans="1:1" x14ac:dyDescent="0.2">
      <c r="A119" s="10"/>
    </row>
    <row r="120" spans="1:1" x14ac:dyDescent="0.2">
      <c r="A120" s="10"/>
    </row>
    <row r="121" spans="1:1" x14ac:dyDescent="0.2">
      <c r="A121" s="10"/>
    </row>
    <row r="122" spans="1:1" x14ac:dyDescent="0.2">
      <c r="A122" s="10"/>
    </row>
    <row r="123" spans="1:1" x14ac:dyDescent="0.2">
      <c r="A123" s="10"/>
    </row>
    <row r="124" spans="1:1" x14ac:dyDescent="0.2">
      <c r="A124" s="10"/>
    </row>
    <row r="125" spans="1:1" x14ac:dyDescent="0.2">
      <c r="A125" s="10"/>
    </row>
    <row r="126" spans="1:1" x14ac:dyDescent="0.2">
      <c r="A126" s="10"/>
    </row>
    <row r="127" spans="1:1" x14ac:dyDescent="0.2">
      <c r="A127" s="10"/>
    </row>
    <row r="128" spans="1:1" x14ac:dyDescent="0.2">
      <c r="A128" s="10"/>
    </row>
    <row r="129" spans="1:1" x14ac:dyDescent="0.2">
      <c r="A129" s="10"/>
    </row>
    <row r="130" spans="1:1" x14ac:dyDescent="0.2">
      <c r="A130" s="10"/>
    </row>
    <row r="131" spans="1:1" x14ac:dyDescent="0.2">
      <c r="A131" s="10"/>
    </row>
    <row r="132" spans="1:1" x14ac:dyDescent="0.2">
      <c r="A132" s="10"/>
    </row>
    <row r="133" spans="1:1" x14ac:dyDescent="0.2">
      <c r="A133" s="10"/>
    </row>
  </sheetData>
  <mergeCells count="8">
    <mergeCell ref="A52:A53"/>
    <mergeCell ref="A74:A76"/>
    <mergeCell ref="A80:A81"/>
    <mergeCell ref="B1:D1"/>
    <mergeCell ref="A17:A20"/>
    <mergeCell ref="A35:A37"/>
    <mergeCell ref="A43:A45"/>
    <mergeCell ref="A5:A8"/>
  </mergeCells>
  <phoneticPr fontId="6" type="noConversion"/>
  <pageMargins left="0.75" right="0.75" top="0.48" bottom="0.51" header="0.26" footer="0.28000000000000003"/>
  <pageSetup orientation="portrait" r:id="rId1"/>
  <headerFooter alignWithMargins="0">
    <oddFooter>&amp;L&amp;Z&amp;F&amp;RPage &amp;P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6"/>
  <sheetViews>
    <sheetView zoomScale="120" workbookViewId="0">
      <selection activeCell="A5" sqref="A5:A7"/>
    </sheetView>
  </sheetViews>
  <sheetFormatPr defaultRowHeight="12.75" x14ac:dyDescent="0.2"/>
  <cols>
    <col min="1" max="1" width="17" style="7" customWidth="1"/>
    <col min="2" max="2" width="47.5703125" bestFit="1" customWidth="1"/>
    <col min="3" max="3" width="11" style="8" customWidth="1"/>
    <col min="4" max="4" width="12.85546875" style="14" bestFit="1" customWidth="1"/>
  </cols>
  <sheetData>
    <row r="1" spans="1:5" s="3" customFormat="1" ht="35.25" customHeight="1" x14ac:dyDescent="0.2">
      <c r="A1" s="1"/>
      <c r="B1" s="263" t="s">
        <v>102</v>
      </c>
      <c r="C1" s="264"/>
      <c r="D1" s="270"/>
      <c r="E1" s="28"/>
    </row>
    <row r="2" spans="1:5" x14ac:dyDescent="0.2">
      <c r="A2" s="4" t="s">
        <v>0</v>
      </c>
      <c r="B2" s="5"/>
      <c r="C2" s="6"/>
      <c r="D2" s="17"/>
    </row>
    <row r="4" spans="1:5" s="10" customFormat="1" ht="26.25" thickBot="1" x14ac:dyDescent="0.25">
      <c r="A4" s="12" t="s">
        <v>93</v>
      </c>
      <c r="B4" s="12" t="s">
        <v>99</v>
      </c>
      <c r="C4" s="34" t="s">
        <v>92</v>
      </c>
      <c r="D4" s="35" t="s">
        <v>91</v>
      </c>
    </row>
    <row r="5" spans="1:5" x14ac:dyDescent="0.2">
      <c r="A5" s="266" t="s">
        <v>1</v>
      </c>
      <c r="B5" t="s">
        <v>2</v>
      </c>
      <c r="C5" s="8">
        <v>1</v>
      </c>
      <c r="D5" s="14">
        <v>243416</v>
      </c>
    </row>
    <row r="6" spans="1:5" x14ac:dyDescent="0.2">
      <c r="A6" s="271"/>
      <c r="B6" t="s">
        <v>3</v>
      </c>
      <c r="C6" s="8">
        <v>15</v>
      </c>
      <c r="D6" s="14">
        <v>1145576</v>
      </c>
    </row>
    <row r="7" spans="1:5" x14ac:dyDescent="0.2">
      <c r="A7" s="271"/>
      <c r="B7" t="s">
        <v>4</v>
      </c>
      <c r="C7" s="8">
        <v>15</v>
      </c>
      <c r="D7" s="14">
        <v>1208167</v>
      </c>
    </row>
    <row r="8" spans="1:5" x14ac:dyDescent="0.2">
      <c r="A8" s="10"/>
      <c r="B8" t="s">
        <v>5</v>
      </c>
      <c r="C8" s="8">
        <v>2</v>
      </c>
      <c r="D8" s="14">
        <v>227078</v>
      </c>
    </row>
    <row r="9" spans="1:5" x14ac:dyDescent="0.2">
      <c r="A9" s="10"/>
      <c r="B9" t="s">
        <v>6</v>
      </c>
      <c r="C9" s="8">
        <v>4</v>
      </c>
      <c r="D9" s="14">
        <v>83352</v>
      </c>
    </row>
    <row r="10" spans="1:5" x14ac:dyDescent="0.2">
      <c r="A10" s="10"/>
      <c r="B10" t="s">
        <v>7</v>
      </c>
      <c r="C10" s="8">
        <v>20</v>
      </c>
      <c r="D10" s="14">
        <v>792415</v>
      </c>
    </row>
    <row r="11" spans="1:5" x14ac:dyDescent="0.2">
      <c r="A11" s="10"/>
      <c r="B11" t="s">
        <v>8</v>
      </c>
      <c r="C11" s="8">
        <v>2</v>
      </c>
      <c r="D11" s="14">
        <v>126902</v>
      </c>
    </row>
    <row r="12" spans="1:5" x14ac:dyDescent="0.2">
      <c r="A12" s="10"/>
      <c r="B12" s="21" t="s">
        <v>10</v>
      </c>
      <c r="C12" s="8">
        <v>24</v>
      </c>
      <c r="D12" s="14">
        <v>1042660</v>
      </c>
    </row>
    <row r="13" spans="1:5" x14ac:dyDescent="0.2">
      <c r="A13" s="10"/>
      <c r="B13" t="s">
        <v>11</v>
      </c>
      <c r="C13" s="8">
        <v>13</v>
      </c>
      <c r="D13" s="14">
        <v>662128</v>
      </c>
    </row>
    <row r="14" spans="1:5" x14ac:dyDescent="0.2">
      <c r="A14" s="10"/>
      <c r="B14" t="s">
        <v>12</v>
      </c>
      <c r="C14" s="8">
        <v>40</v>
      </c>
      <c r="D14" s="14">
        <v>1761060</v>
      </c>
    </row>
    <row r="15" spans="1:5" x14ac:dyDescent="0.2">
      <c r="A15" s="10"/>
      <c r="B15" t="s">
        <v>103</v>
      </c>
      <c r="C15" s="8">
        <v>1</v>
      </c>
      <c r="D15" s="14">
        <v>38804</v>
      </c>
    </row>
    <row r="16" spans="1:5" s="7" customFormat="1" x14ac:dyDescent="0.2">
      <c r="A16" s="10"/>
      <c r="B16" s="7" t="s">
        <v>13</v>
      </c>
      <c r="C16" s="9">
        <f>SUM(C5:C15)</f>
        <v>137</v>
      </c>
      <c r="D16" s="15">
        <f>SUM(D5:D15)</f>
        <v>7331558</v>
      </c>
    </row>
    <row r="17" spans="1:4" s="7" customFormat="1" x14ac:dyDescent="0.2">
      <c r="A17" s="10"/>
      <c r="C17" s="9"/>
      <c r="D17" s="15"/>
    </row>
    <row r="18" spans="1:4" x14ac:dyDescent="0.2">
      <c r="A18" s="10"/>
      <c r="B18" s="7"/>
      <c r="C18" s="9"/>
      <c r="D18" s="15"/>
    </row>
    <row r="19" spans="1:4" ht="12.75" customHeight="1" x14ac:dyDescent="0.2">
      <c r="A19" s="265" t="s">
        <v>14</v>
      </c>
      <c r="B19" t="s">
        <v>15</v>
      </c>
      <c r="C19" s="8">
        <v>96</v>
      </c>
      <c r="D19" s="14">
        <v>830957</v>
      </c>
    </row>
    <row r="20" spans="1:4" x14ac:dyDescent="0.2">
      <c r="A20" s="265"/>
      <c r="B20" t="s">
        <v>16</v>
      </c>
      <c r="C20" s="8">
        <v>7</v>
      </c>
      <c r="D20" s="14">
        <v>1099963</v>
      </c>
    </row>
    <row r="21" spans="1:4" x14ac:dyDescent="0.2">
      <c r="A21" s="265"/>
      <c r="B21" t="s">
        <v>17</v>
      </c>
      <c r="C21" s="8">
        <v>20</v>
      </c>
      <c r="D21" s="14">
        <v>3872869</v>
      </c>
    </row>
    <row r="22" spans="1:4" x14ac:dyDescent="0.2">
      <c r="A22" s="265"/>
      <c r="B22" t="s">
        <v>19</v>
      </c>
      <c r="C22" s="8">
        <v>2</v>
      </c>
      <c r="D22" s="14">
        <v>85339</v>
      </c>
    </row>
    <row r="23" spans="1:4" x14ac:dyDescent="0.2">
      <c r="A23" s="10"/>
      <c r="B23" t="s">
        <v>20</v>
      </c>
      <c r="C23" s="8">
        <v>14</v>
      </c>
      <c r="D23" s="14">
        <v>1592166</v>
      </c>
    </row>
    <row r="24" spans="1:4" x14ac:dyDescent="0.2">
      <c r="A24" s="10"/>
      <c r="B24" t="s">
        <v>21</v>
      </c>
      <c r="C24" s="8">
        <v>7</v>
      </c>
      <c r="D24" s="14">
        <v>364595</v>
      </c>
    </row>
    <row r="25" spans="1:4" x14ac:dyDescent="0.2">
      <c r="A25" s="10"/>
      <c r="B25" t="s">
        <v>22</v>
      </c>
      <c r="C25" s="8">
        <v>3</v>
      </c>
      <c r="D25" s="14">
        <v>184091</v>
      </c>
    </row>
    <row r="26" spans="1:4" x14ac:dyDescent="0.2">
      <c r="A26" s="10"/>
      <c r="B26" t="s">
        <v>23</v>
      </c>
      <c r="C26" s="8">
        <v>6</v>
      </c>
      <c r="D26" s="14">
        <v>240746</v>
      </c>
    </row>
    <row r="27" spans="1:4" x14ac:dyDescent="0.2">
      <c r="A27" s="10"/>
      <c r="B27" t="s">
        <v>24</v>
      </c>
      <c r="C27" s="8">
        <v>11</v>
      </c>
      <c r="D27" s="14">
        <v>479473</v>
      </c>
    </row>
    <row r="28" spans="1:4" x14ac:dyDescent="0.2">
      <c r="A28" s="10"/>
      <c r="B28" t="s">
        <v>26</v>
      </c>
      <c r="C28" s="8">
        <v>1</v>
      </c>
      <c r="D28" s="14">
        <v>77666</v>
      </c>
    </row>
    <row r="29" spans="1:4" x14ac:dyDescent="0.2">
      <c r="A29" s="10"/>
      <c r="B29" t="s">
        <v>27</v>
      </c>
      <c r="C29" s="8">
        <v>6</v>
      </c>
      <c r="D29" s="14">
        <v>491592</v>
      </c>
    </row>
    <row r="30" spans="1:4" x14ac:dyDescent="0.2">
      <c r="A30" s="10"/>
      <c r="B30" t="s">
        <v>29</v>
      </c>
      <c r="C30" s="8">
        <v>38</v>
      </c>
      <c r="D30" s="14">
        <v>4090848</v>
      </c>
    </row>
    <row r="31" spans="1:4" x14ac:dyDescent="0.2">
      <c r="A31" s="10"/>
      <c r="B31" t="s">
        <v>30</v>
      </c>
      <c r="C31" s="8">
        <v>1</v>
      </c>
      <c r="D31" s="14">
        <v>12000</v>
      </c>
    </row>
    <row r="32" spans="1:4" x14ac:dyDescent="0.2">
      <c r="A32" s="10"/>
      <c r="B32" t="s">
        <v>31</v>
      </c>
      <c r="C32" s="8">
        <v>2</v>
      </c>
      <c r="D32" s="14">
        <v>144335</v>
      </c>
    </row>
    <row r="33" spans="1:4" x14ac:dyDescent="0.2">
      <c r="A33" s="10"/>
      <c r="B33" t="s">
        <v>32</v>
      </c>
      <c r="C33" s="8">
        <v>1</v>
      </c>
      <c r="D33" s="14">
        <v>4000</v>
      </c>
    </row>
    <row r="34" spans="1:4" s="7" customFormat="1" ht="11.25" customHeight="1" x14ac:dyDescent="0.2">
      <c r="A34" s="10"/>
      <c r="B34" s="7" t="s">
        <v>13</v>
      </c>
      <c r="C34" s="9">
        <f>SUM(C19:C33)</f>
        <v>215</v>
      </c>
      <c r="D34" s="15">
        <f>SUM(D19:D33)</f>
        <v>13570640</v>
      </c>
    </row>
    <row r="35" spans="1:4" s="7" customFormat="1" ht="11.25" customHeight="1" x14ac:dyDescent="0.2">
      <c r="A35" s="10"/>
      <c r="C35" s="9"/>
      <c r="D35" s="15"/>
    </row>
    <row r="36" spans="1:4" ht="12.75" customHeight="1" x14ac:dyDescent="0.2">
      <c r="A36" s="10"/>
      <c r="B36" s="7"/>
      <c r="C36" s="9"/>
      <c r="D36" s="15"/>
    </row>
    <row r="37" spans="1:4" x14ac:dyDescent="0.2">
      <c r="A37" s="266" t="s">
        <v>33</v>
      </c>
      <c r="B37" t="s">
        <v>34</v>
      </c>
      <c r="C37" s="8">
        <v>35</v>
      </c>
      <c r="D37" s="14">
        <v>2275398</v>
      </c>
    </row>
    <row r="38" spans="1:4" x14ac:dyDescent="0.2">
      <c r="A38" s="266"/>
      <c r="B38" t="s">
        <v>35</v>
      </c>
      <c r="C38" s="8">
        <v>6</v>
      </c>
      <c r="D38" s="14">
        <v>850361</v>
      </c>
    </row>
    <row r="39" spans="1:4" x14ac:dyDescent="0.2">
      <c r="A39" s="266"/>
      <c r="B39" t="s">
        <v>36</v>
      </c>
      <c r="C39" s="8">
        <v>41</v>
      </c>
      <c r="D39" s="14">
        <v>2802461</v>
      </c>
    </row>
    <row r="40" spans="1:4" x14ac:dyDescent="0.2">
      <c r="A40" s="10"/>
      <c r="B40" t="s">
        <v>37</v>
      </c>
      <c r="C40" s="8">
        <v>2</v>
      </c>
      <c r="D40" s="14">
        <v>26390</v>
      </c>
    </row>
    <row r="41" spans="1:4" x14ac:dyDescent="0.2">
      <c r="A41" s="10"/>
      <c r="B41" t="s">
        <v>38</v>
      </c>
      <c r="C41" s="8">
        <v>9</v>
      </c>
      <c r="D41" s="14">
        <v>4857131</v>
      </c>
    </row>
    <row r="42" spans="1:4" s="7" customFormat="1" x14ac:dyDescent="0.2">
      <c r="A42" s="10"/>
      <c r="B42" s="7" t="s">
        <v>13</v>
      </c>
      <c r="C42" s="9">
        <f>SUM(C37:C41)</f>
        <v>93</v>
      </c>
      <c r="D42" s="15">
        <f>SUM(D37:D41)</f>
        <v>10811741</v>
      </c>
    </row>
    <row r="43" spans="1:4" s="7" customFormat="1" x14ac:dyDescent="0.2">
      <c r="A43" s="10"/>
      <c r="C43" s="9"/>
      <c r="D43" s="15"/>
    </row>
    <row r="44" spans="1:4" s="7" customFormat="1" x14ac:dyDescent="0.2">
      <c r="A44" s="10"/>
      <c r="C44" s="9"/>
      <c r="D44" s="15"/>
    </row>
    <row r="45" spans="1:4" x14ac:dyDescent="0.2">
      <c r="A45" s="266" t="s">
        <v>39</v>
      </c>
      <c r="B45" t="s">
        <v>40</v>
      </c>
      <c r="C45" s="8">
        <v>23</v>
      </c>
      <c r="D45" s="14">
        <v>2125802</v>
      </c>
    </row>
    <row r="46" spans="1:4" x14ac:dyDescent="0.2">
      <c r="A46" s="266"/>
      <c r="B46" t="s">
        <v>41</v>
      </c>
      <c r="C46" s="8">
        <v>4</v>
      </c>
      <c r="D46" s="14">
        <v>508229</v>
      </c>
    </row>
    <row r="47" spans="1:4" x14ac:dyDescent="0.2">
      <c r="A47" s="266"/>
      <c r="B47" t="s">
        <v>42</v>
      </c>
      <c r="C47" s="8">
        <v>3</v>
      </c>
      <c r="D47" s="14">
        <v>42290</v>
      </c>
    </row>
    <row r="48" spans="1:4" x14ac:dyDescent="0.2">
      <c r="A48" s="10"/>
      <c r="B48" t="s">
        <v>43</v>
      </c>
      <c r="C48" s="8">
        <v>5</v>
      </c>
      <c r="D48" s="14">
        <v>328258</v>
      </c>
    </row>
    <row r="49" spans="1:4" x14ac:dyDescent="0.2">
      <c r="A49" s="10"/>
      <c r="B49" t="s">
        <v>44</v>
      </c>
      <c r="C49" s="8">
        <v>12</v>
      </c>
      <c r="D49" s="14">
        <v>1726464</v>
      </c>
    </row>
    <row r="50" spans="1:4" x14ac:dyDescent="0.2">
      <c r="A50" s="10"/>
      <c r="B50" t="s">
        <v>45</v>
      </c>
      <c r="C50" s="8">
        <v>10</v>
      </c>
      <c r="D50" s="14">
        <v>740197</v>
      </c>
    </row>
    <row r="51" spans="1:4" s="7" customFormat="1" x14ac:dyDescent="0.2">
      <c r="A51" s="10"/>
      <c r="B51" s="7" t="s">
        <v>13</v>
      </c>
      <c r="C51" s="9">
        <f>SUM(C45:C50)</f>
        <v>57</v>
      </c>
      <c r="D51" s="15">
        <f>SUM(D45:D50)</f>
        <v>5471240</v>
      </c>
    </row>
    <row r="52" spans="1:4" s="7" customFormat="1" x14ac:dyDescent="0.2">
      <c r="A52" s="10"/>
      <c r="C52" s="9"/>
      <c r="D52" s="15"/>
    </row>
    <row r="53" spans="1:4" s="7" customFormat="1" x14ac:dyDescent="0.2">
      <c r="A53" s="10"/>
      <c r="C53" s="9"/>
      <c r="D53" s="15"/>
    </row>
    <row r="54" spans="1:4" ht="12.75" customHeight="1" x14ac:dyDescent="0.2">
      <c r="A54" s="265" t="s">
        <v>46</v>
      </c>
      <c r="B54" t="s">
        <v>47</v>
      </c>
      <c r="C54" s="8">
        <v>15</v>
      </c>
      <c r="D54" s="14">
        <v>6547971</v>
      </c>
    </row>
    <row r="55" spans="1:4" x14ac:dyDescent="0.2">
      <c r="A55" s="265"/>
      <c r="B55" t="s">
        <v>48</v>
      </c>
      <c r="C55" s="8">
        <v>25</v>
      </c>
      <c r="D55" s="14">
        <v>5217040</v>
      </c>
    </row>
    <row r="56" spans="1:4" x14ac:dyDescent="0.2">
      <c r="A56" s="10"/>
      <c r="B56" t="s">
        <v>49</v>
      </c>
      <c r="C56" s="8">
        <v>11</v>
      </c>
      <c r="D56" s="14">
        <v>6383866</v>
      </c>
    </row>
    <row r="57" spans="1:4" x14ac:dyDescent="0.2">
      <c r="A57" s="10"/>
      <c r="B57" t="s">
        <v>50</v>
      </c>
      <c r="C57" s="8">
        <v>6</v>
      </c>
      <c r="D57" s="14">
        <v>275935</v>
      </c>
    </row>
    <row r="58" spans="1:4" x14ac:dyDescent="0.2">
      <c r="A58" s="10"/>
      <c r="B58" t="s">
        <v>51</v>
      </c>
      <c r="C58" s="8">
        <v>4</v>
      </c>
      <c r="D58" s="14">
        <v>65732</v>
      </c>
    </row>
    <row r="59" spans="1:4" x14ac:dyDescent="0.2">
      <c r="A59" s="10"/>
      <c r="B59" t="s">
        <v>52</v>
      </c>
      <c r="C59" s="8">
        <v>122</v>
      </c>
      <c r="D59" s="14">
        <v>28221116</v>
      </c>
    </row>
    <row r="60" spans="1:4" x14ac:dyDescent="0.2">
      <c r="A60" s="10"/>
      <c r="B60" t="s">
        <v>94</v>
      </c>
      <c r="C60" s="8">
        <v>2</v>
      </c>
      <c r="D60" s="14">
        <v>208859</v>
      </c>
    </row>
    <row r="61" spans="1:4" x14ac:dyDescent="0.2">
      <c r="A61" s="10"/>
      <c r="B61" t="s">
        <v>53</v>
      </c>
      <c r="C61" s="8">
        <v>17</v>
      </c>
      <c r="D61" s="14">
        <v>5920116</v>
      </c>
    </row>
    <row r="62" spans="1:4" x14ac:dyDescent="0.2">
      <c r="A62" s="10"/>
      <c r="B62" t="s">
        <v>54</v>
      </c>
      <c r="C62" s="8">
        <v>28</v>
      </c>
      <c r="D62" s="14">
        <v>4255008</v>
      </c>
    </row>
    <row r="63" spans="1:4" x14ac:dyDescent="0.2">
      <c r="A63" s="10"/>
      <c r="B63" t="s">
        <v>55</v>
      </c>
      <c r="C63" s="8">
        <v>16</v>
      </c>
      <c r="D63" s="14">
        <v>4689792</v>
      </c>
    </row>
    <row r="64" spans="1:4" x14ac:dyDescent="0.2">
      <c r="A64" s="10"/>
      <c r="B64" t="s">
        <v>56</v>
      </c>
      <c r="C64" s="8">
        <v>12</v>
      </c>
      <c r="D64" s="14">
        <v>5863469</v>
      </c>
    </row>
    <row r="65" spans="1:4" x14ac:dyDescent="0.2">
      <c r="A65" s="10"/>
      <c r="B65" t="s">
        <v>57</v>
      </c>
      <c r="C65" s="8">
        <v>17</v>
      </c>
      <c r="D65" s="14">
        <v>2707100</v>
      </c>
    </row>
    <row r="66" spans="1:4" s="23" customFormat="1" x14ac:dyDescent="0.2">
      <c r="A66" s="22"/>
      <c r="B66" s="23" t="s">
        <v>58</v>
      </c>
      <c r="C66" s="26">
        <v>35</v>
      </c>
      <c r="D66" s="27">
        <v>10715538</v>
      </c>
    </row>
    <row r="67" spans="1:4" s="23" customFormat="1" x14ac:dyDescent="0.2">
      <c r="A67" s="22"/>
      <c r="B67" s="23" t="s">
        <v>59</v>
      </c>
      <c r="C67" s="26">
        <v>43</v>
      </c>
      <c r="D67" s="27">
        <v>6334987</v>
      </c>
    </row>
    <row r="68" spans="1:4" s="23" customFormat="1" x14ac:dyDescent="0.2">
      <c r="A68" s="22"/>
      <c r="B68" s="23" t="s">
        <v>60</v>
      </c>
      <c r="C68" s="26">
        <v>16</v>
      </c>
      <c r="D68" s="27">
        <v>2051674</v>
      </c>
    </row>
    <row r="69" spans="1:4" s="23" customFormat="1" x14ac:dyDescent="0.2">
      <c r="A69" s="22"/>
      <c r="B69" s="23" t="s">
        <v>61</v>
      </c>
      <c r="C69" s="26">
        <v>29</v>
      </c>
      <c r="D69" s="27">
        <v>7957529</v>
      </c>
    </row>
    <row r="70" spans="1:4" s="23" customFormat="1" x14ac:dyDescent="0.2">
      <c r="A70" s="22"/>
      <c r="B70" s="23" t="s">
        <v>62</v>
      </c>
      <c r="C70" s="26">
        <v>4</v>
      </c>
      <c r="D70" s="27">
        <v>263985</v>
      </c>
    </row>
    <row r="71" spans="1:4" s="23" customFormat="1" ht="12.75" customHeight="1" x14ac:dyDescent="0.2">
      <c r="A71" s="22"/>
      <c r="B71" s="23" t="s">
        <v>63</v>
      </c>
      <c r="C71" s="26">
        <v>14</v>
      </c>
      <c r="D71" s="27">
        <v>1393634</v>
      </c>
    </row>
    <row r="72" spans="1:4" s="23" customFormat="1" ht="12.75" customHeight="1" x14ac:dyDescent="0.2">
      <c r="A72" s="22"/>
      <c r="B72" s="23" t="s">
        <v>64</v>
      </c>
      <c r="C72" s="26">
        <v>30</v>
      </c>
      <c r="D72" s="27">
        <v>6024982</v>
      </c>
    </row>
    <row r="73" spans="1:4" s="7" customFormat="1" x14ac:dyDescent="0.2">
      <c r="A73" s="10"/>
      <c r="B73" s="7" t="s">
        <v>13</v>
      </c>
      <c r="C73" s="9">
        <f>SUM(C54:C72)</f>
        <v>446</v>
      </c>
      <c r="D73" s="15">
        <f>SUM(D54:D72)</f>
        <v>105098333</v>
      </c>
    </row>
    <row r="74" spans="1:4" s="7" customFormat="1" x14ac:dyDescent="0.2">
      <c r="A74" s="10"/>
      <c r="C74" s="9"/>
      <c r="D74" s="15"/>
    </row>
    <row r="75" spans="1:4" s="7" customFormat="1" x14ac:dyDescent="0.2">
      <c r="A75" s="10"/>
      <c r="C75" s="9"/>
      <c r="D75" s="15"/>
    </row>
    <row r="76" spans="1:4" x14ac:dyDescent="0.2">
      <c r="A76" s="266" t="s">
        <v>68</v>
      </c>
      <c r="B76" t="s">
        <v>104</v>
      </c>
      <c r="C76" s="8">
        <v>3</v>
      </c>
      <c r="D76" s="14">
        <v>533350</v>
      </c>
    </row>
    <row r="77" spans="1:4" x14ac:dyDescent="0.2">
      <c r="A77" s="266"/>
      <c r="B77" t="s">
        <v>105</v>
      </c>
      <c r="C77" s="8">
        <v>1</v>
      </c>
      <c r="D77" s="14">
        <v>50000</v>
      </c>
    </row>
    <row r="78" spans="1:4" x14ac:dyDescent="0.2">
      <c r="A78" s="10"/>
      <c r="B78" t="s">
        <v>67</v>
      </c>
      <c r="C78" s="8">
        <v>6</v>
      </c>
      <c r="D78" s="14">
        <v>1098187</v>
      </c>
    </row>
    <row r="79" spans="1:4" s="7" customFormat="1" x14ac:dyDescent="0.2">
      <c r="A79" s="10"/>
      <c r="B79" s="7" t="s">
        <v>13</v>
      </c>
      <c r="C79" s="9">
        <f>SUM(C76:C78)</f>
        <v>10</v>
      </c>
      <c r="D79" s="15">
        <f>SUM(D76:D78)</f>
        <v>1681537</v>
      </c>
    </row>
    <row r="80" spans="1:4" s="7" customFormat="1" x14ac:dyDescent="0.2">
      <c r="A80" s="10"/>
      <c r="C80" s="9"/>
      <c r="D80" s="15"/>
    </row>
    <row r="81" spans="1:4" s="7" customFormat="1" ht="14.25" customHeight="1" x14ac:dyDescent="0.2">
      <c r="A81" s="11" t="s">
        <v>69</v>
      </c>
      <c r="C81" s="9">
        <v>6</v>
      </c>
      <c r="D81" s="15">
        <v>1072889</v>
      </c>
    </row>
    <row r="82" spans="1:4" x14ac:dyDescent="0.2">
      <c r="A82" s="10"/>
    </row>
    <row r="83" spans="1:4" x14ac:dyDescent="0.2">
      <c r="A83" s="265" t="s">
        <v>70</v>
      </c>
      <c r="B83" t="s">
        <v>72</v>
      </c>
      <c r="C83" s="18">
        <v>1</v>
      </c>
      <c r="D83" s="14">
        <v>13036</v>
      </c>
    </row>
    <row r="84" spans="1:4" ht="12.75" customHeight="1" x14ac:dyDescent="0.2">
      <c r="A84" s="265"/>
      <c r="B84" t="s">
        <v>71</v>
      </c>
      <c r="C84" s="18">
        <v>1</v>
      </c>
      <c r="D84" s="14">
        <v>15000</v>
      </c>
    </row>
    <row r="85" spans="1:4" x14ac:dyDescent="0.2">
      <c r="A85" s="265"/>
      <c r="B85" t="s">
        <v>73</v>
      </c>
      <c r="C85" s="18">
        <v>3</v>
      </c>
      <c r="D85" s="14">
        <v>91780</v>
      </c>
    </row>
    <row r="86" spans="1:4" x14ac:dyDescent="0.2">
      <c r="A86" s="10"/>
      <c r="B86" t="s">
        <v>74</v>
      </c>
      <c r="C86" s="18">
        <v>3</v>
      </c>
      <c r="D86" s="14">
        <v>248176</v>
      </c>
    </row>
    <row r="87" spans="1:4" x14ac:dyDescent="0.2">
      <c r="A87" s="10"/>
      <c r="B87" t="s">
        <v>75</v>
      </c>
      <c r="C87" s="18">
        <v>2</v>
      </c>
      <c r="D87" s="14">
        <v>254200</v>
      </c>
    </row>
    <row r="88" spans="1:4" x14ac:dyDescent="0.2">
      <c r="A88" s="10"/>
      <c r="B88" t="s">
        <v>76</v>
      </c>
      <c r="C88" s="18">
        <v>1</v>
      </c>
      <c r="D88" s="14">
        <v>7500</v>
      </c>
    </row>
    <row r="89" spans="1:4" x14ac:dyDescent="0.2">
      <c r="A89" s="10"/>
      <c r="B89" t="s">
        <v>78</v>
      </c>
      <c r="C89" s="18">
        <v>5</v>
      </c>
      <c r="D89" s="14">
        <v>82101</v>
      </c>
    </row>
    <row r="90" spans="1:4" x14ac:dyDescent="0.2">
      <c r="A90" s="10"/>
      <c r="B90" t="s">
        <v>95</v>
      </c>
      <c r="C90" s="18">
        <v>1</v>
      </c>
      <c r="D90" s="14">
        <v>1889</v>
      </c>
    </row>
    <row r="91" spans="1:4" x14ac:dyDescent="0.2">
      <c r="A91" s="10"/>
      <c r="B91" t="s">
        <v>80</v>
      </c>
      <c r="C91" s="18">
        <v>6</v>
      </c>
      <c r="D91" s="14">
        <v>4540636</v>
      </c>
    </row>
    <row r="92" spans="1:4" x14ac:dyDescent="0.2">
      <c r="A92" s="10"/>
      <c r="B92" t="s">
        <v>96</v>
      </c>
      <c r="C92" s="18">
        <v>1</v>
      </c>
      <c r="D92" s="14">
        <v>50000</v>
      </c>
    </row>
    <row r="93" spans="1:4" s="7" customFormat="1" ht="12.75" customHeight="1" x14ac:dyDescent="0.2">
      <c r="A93" s="10"/>
      <c r="B93" t="s">
        <v>82</v>
      </c>
      <c r="C93" s="18">
        <v>4</v>
      </c>
      <c r="D93" s="14">
        <v>407038</v>
      </c>
    </row>
    <row r="94" spans="1:4" s="7" customFormat="1" ht="12.75" customHeight="1" x14ac:dyDescent="0.2">
      <c r="A94" s="10"/>
      <c r="B94" t="s">
        <v>83</v>
      </c>
      <c r="C94" s="18">
        <v>1</v>
      </c>
      <c r="D94" s="14">
        <v>174052</v>
      </c>
    </row>
    <row r="95" spans="1:4" s="7" customFormat="1" ht="12.75" customHeight="1" x14ac:dyDescent="0.2">
      <c r="A95" s="10"/>
      <c r="B95" s="7" t="s">
        <v>13</v>
      </c>
      <c r="C95" s="20">
        <f>SUM(C83:C94)</f>
        <v>29</v>
      </c>
      <c r="D95" s="15">
        <f>SUM(D83:D94)</f>
        <v>5885408</v>
      </c>
    </row>
    <row r="96" spans="1:4" s="7" customFormat="1" ht="12.75" customHeight="1" x14ac:dyDescent="0.2">
      <c r="A96" s="10"/>
      <c r="B96"/>
      <c r="C96" s="18"/>
      <c r="D96" s="14"/>
    </row>
    <row r="97" spans="1:4" s="7" customFormat="1" ht="12.75" customHeight="1" x14ac:dyDescent="0.2">
      <c r="A97" s="10"/>
      <c r="C97" s="9"/>
      <c r="D97" s="15"/>
    </row>
    <row r="98" spans="1:4" x14ac:dyDescent="0.2">
      <c r="A98" s="10" t="s">
        <v>85</v>
      </c>
      <c r="B98" t="s">
        <v>86</v>
      </c>
      <c r="C98" s="8">
        <v>2</v>
      </c>
      <c r="D98" s="14">
        <v>16000</v>
      </c>
    </row>
    <row r="99" spans="1:4" x14ac:dyDescent="0.2">
      <c r="A99" s="10"/>
      <c r="B99" t="s">
        <v>87</v>
      </c>
      <c r="C99" s="8">
        <v>1</v>
      </c>
      <c r="D99" s="14">
        <v>10500</v>
      </c>
    </row>
    <row r="100" spans="1:4" s="7" customFormat="1" x14ac:dyDescent="0.2">
      <c r="A100" s="10"/>
      <c r="B100" s="7" t="s">
        <v>13</v>
      </c>
      <c r="C100" s="9">
        <f>SUM(C98:C99)</f>
        <v>3</v>
      </c>
      <c r="D100" s="15">
        <f>SUM(D98:D99)</f>
        <v>26500</v>
      </c>
    </row>
    <row r="101" spans="1:4" s="7" customFormat="1" x14ac:dyDescent="0.2">
      <c r="A101" s="10"/>
      <c r="C101" s="9"/>
      <c r="D101" s="15"/>
    </row>
    <row r="102" spans="1:4" s="7" customFormat="1" x14ac:dyDescent="0.2">
      <c r="A102" s="11" t="s">
        <v>88</v>
      </c>
      <c r="B102" s="11"/>
      <c r="C102" s="9">
        <v>30</v>
      </c>
      <c r="D102" s="15">
        <v>8657903</v>
      </c>
    </row>
    <row r="103" spans="1:4" s="7" customFormat="1" x14ac:dyDescent="0.2">
      <c r="A103" s="11"/>
      <c r="B103" s="11"/>
      <c r="C103" s="9"/>
      <c r="D103" s="15"/>
    </row>
    <row r="104" spans="1:4" s="7" customFormat="1" x14ac:dyDescent="0.2">
      <c r="A104" s="11" t="s">
        <v>89</v>
      </c>
      <c r="B104" s="11"/>
      <c r="C104" s="9">
        <v>1</v>
      </c>
      <c r="D104" s="15">
        <v>20000</v>
      </c>
    </row>
    <row r="105" spans="1:4" x14ac:dyDescent="0.2">
      <c r="A105" s="10"/>
    </row>
    <row r="106" spans="1:4" s="7" customFormat="1" ht="12.75" customHeight="1" x14ac:dyDescent="0.2">
      <c r="A106" s="11" t="s">
        <v>90</v>
      </c>
      <c r="B106" s="11"/>
      <c r="C106" s="9">
        <v>68</v>
      </c>
      <c r="D106" s="15">
        <v>6187493</v>
      </c>
    </row>
    <row r="107" spans="1:4" ht="12.75" customHeight="1" thickBot="1" x14ac:dyDescent="0.25">
      <c r="A107" s="10"/>
    </row>
    <row r="108" spans="1:4" s="7" customFormat="1" ht="13.5" thickBot="1" x14ac:dyDescent="0.25">
      <c r="A108" s="31" t="s">
        <v>13</v>
      </c>
      <c r="B108" s="32"/>
      <c r="C108" s="37">
        <f>SUM(C106,C104,C102,C100,C95,C81,C79,C73,C51,C42,C34,C16)</f>
        <v>1095</v>
      </c>
      <c r="D108" s="33">
        <f>SUM(D106,D104,D102,D100,D95,D81,D79,D73,D51,D42,D34,D16)</f>
        <v>165815242</v>
      </c>
    </row>
    <row r="109" spans="1:4" x14ac:dyDescent="0.2">
      <c r="A109" s="10"/>
      <c r="C109" s="9"/>
      <c r="D109" s="15"/>
    </row>
    <row r="110" spans="1:4" x14ac:dyDescent="0.2">
      <c r="A110" s="10"/>
    </row>
    <row r="111" spans="1:4" x14ac:dyDescent="0.2">
      <c r="A111" s="10"/>
    </row>
    <row r="112" spans="1:4" x14ac:dyDescent="0.2">
      <c r="A112" s="10"/>
    </row>
    <row r="113" spans="1:1" x14ac:dyDescent="0.2">
      <c r="A113" s="10"/>
    </row>
    <row r="114" spans="1:1" x14ac:dyDescent="0.2">
      <c r="A114" s="10"/>
    </row>
    <row r="115" spans="1:1" x14ac:dyDescent="0.2">
      <c r="A115" s="10"/>
    </row>
    <row r="116" spans="1:1" x14ac:dyDescent="0.2">
      <c r="A116" s="10"/>
    </row>
    <row r="117" spans="1:1" x14ac:dyDescent="0.2">
      <c r="A117" s="10"/>
    </row>
    <row r="118" spans="1:1" x14ac:dyDescent="0.2">
      <c r="A118" s="10"/>
    </row>
    <row r="119" spans="1:1" x14ac:dyDescent="0.2">
      <c r="A119" s="10"/>
    </row>
    <row r="120" spans="1:1" x14ac:dyDescent="0.2">
      <c r="A120" s="10"/>
    </row>
    <row r="121" spans="1:1" x14ac:dyDescent="0.2">
      <c r="A121" s="10"/>
    </row>
    <row r="122" spans="1:1" x14ac:dyDescent="0.2">
      <c r="A122" s="10"/>
    </row>
    <row r="123" spans="1:1" x14ac:dyDescent="0.2">
      <c r="A123" s="10"/>
    </row>
    <row r="124" spans="1:1" x14ac:dyDescent="0.2">
      <c r="A124" s="10"/>
    </row>
    <row r="125" spans="1:1" x14ac:dyDescent="0.2">
      <c r="A125" s="10"/>
    </row>
    <row r="126" spans="1:1" x14ac:dyDescent="0.2">
      <c r="A126" s="10"/>
    </row>
    <row r="127" spans="1:1" x14ac:dyDescent="0.2">
      <c r="A127" s="10"/>
    </row>
    <row r="128" spans="1:1" x14ac:dyDescent="0.2">
      <c r="A128" s="10"/>
    </row>
    <row r="129" spans="1:1" x14ac:dyDescent="0.2">
      <c r="A129" s="10"/>
    </row>
    <row r="130" spans="1:1" x14ac:dyDescent="0.2">
      <c r="A130" s="10"/>
    </row>
    <row r="131" spans="1:1" x14ac:dyDescent="0.2">
      <c r="A131" s="10"/>
    </row>
    <row r="132" spans="1:1" x14ac:dyDescent="0.2">
      <c r="A132" s="10"/>
    </row>
    <row r="133" spans="1:1" x14ac:dyDescent="0.2">
      <c r="A133" s="10"/>
    </row>
    <row r="134" spans="1:1" x14ac:dyDescent="0.2">
      <c r="A134" s="10"/>
    </row>
    <row r="135" spans="1:1" x14ac:dyDescent="0.2">
      <c r="A135" s="10"/>
    </row>
    <row r="136" spans="1:1" x14ac:dyDescent="0.2">
      <c r="A136" s="10"/>
    </row>
  </sheetData>
  <mergeCells count="8">
    <mergeCell ref="A76:A77"/>
    <mergeCell ref="A83:A85"/>
    <mergeCell ref="B1:D1"/>
    <mergeCell ref="A5:A7"/>
    <mergeCell ref="A19:A22"/>
    <mergeCell ref="A37:A39"/>
    <mergeCell ref="A45:A47"/>
    <mergeCell ref="A54:A55"/>
  </mergeCells>
  <phoneticPr fontId="6" type="noConversion"/>
  <pageMargins left="0.75" right="0.75" top="0.48" bottom="0.55000000000000004" header="0.3" footer="0.33"/>
  <pageSetup orientation="portrait" r:id="rId1"/>
  <headerFooter alignWithMargins="0">
    <oddFooter>&amp;L&amp;Z&amp;F&amp;RPage &amp;P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27"/>
  <sheetViews>
    <sheetView zoomScale="121" zoomScaleNormal="109" workbookViewId="0">
      <selection activeCell="A5" sqref="A5:A7"/>
    </sheetView>
  </sheetViews>
  <sheetFormatPr defaultRowHeight="12.75" x14ac:dyDescent="0.2"/>
  <cols>
    <col min="1" max="1" width="17" style="7" customWidth="1"/>
    <col min="2" max="2" width="47.5703125" bestFit="1" customWidth="1"/>
    <col min="3" max="3" width="10.28515625" style="8" customWidth="1"/>
    <col min="4" max="4" width="12.85546875" style="14" bestFit="1" customWidth="1"/>
  </cols>
  <sheetData>
    <row r="1" spans="1:5" s="3" customFormat="1" ht="33" customHeight="1" x14ac:dyDescent="0.2">
      <c r="A1" s="1"/>
      <c r="B1" s="263" t="s">
        <v>106</v>
      </c>
      <c r="C1" s="264"/>
      <c r="D1" s="270"/>
      <c r="E1" s="2"/>
    </row>
    <row r="2" spans="1:5" x14ac:dyDescent="0.2">
      <c r="A2" s="4" t="s">
        <v>0</v>
      </c>
      <c r="B2" s="5"/>
      <c r="C2" s="6"/>
      <c r="D2" s="17"/>
    </row>
    <row r="4" spans="1:5" s="10" customFormat="1" ht="26.25" thickBot="1" x14ac:dyDescent="0.25">
      <c r="A4" s="12" t="s">
        <v>93</v>
      </c>
      <c r="B4" s="12" t="s">
        <v>99</v>
      </c>
      <c r="C4" s="34" t="s">
        <v>92</v>
      </c>
      <c r="D4" s="35" t="s">
        <v>91</v>
      </c>
    </row>
    <row r="5" spans="1:5" x14ac:dyDescent="0.2">
      <c r="A5" s="266" t="s">
        <v>1</v>
      </c>
      <c r="B5" t="s">
        <v>2</v>
      </c>
      <c r="C5" s="8">
        <v>4</v>
      </c>
      <c r="D5" s="14">
        <v>70000</v>
      </c>
    </row>
    <row r="6" spans="1:5" x14ac:dyDescent="0.2">
      <c r="A6" s="271"/>
      <c r="B6" t="s">
        <v>3</v>
      </c>
      <c r="C6" s="8">
        <v>8</v>
      </c>
      <c r="D6" s="14">
        <v>520006</v>
      </c>
    </row>
    <row r="7" spans="1:5" x14ac:dyDescent="0.2">
      <c r="A7" s="271"/>
      <c r="B7" t="s">
        <v>4</v>
      </c>
      <c r="C7" s="8">
        <v>13</v>
      </c>
      <c r="D7" s="14">
        <v>901708</v>
      </c>
    </row>
    <row r="8" spans="1:5" x14ac:dyDescent="0.2">
      <c r="A8" s="10"/>
      <c r="B8" t="s">
        <v>6</v>
      </c>
      <c r="C8" s="8">
        <v>1</v>
      </c>
      <c r="D8" s="14">
        <v>35000</v>
      </c>
    </row>
    <row r="9" spans="1:5" x14ac:dyDescent="0.2">
      <c r="A9" s="10"/>
      <c r="B9" t="s">
        <v>7</v>
      </c>
      <c r="C9" s="8">
        <v>13</v>
      </c>
      <c r="D9" s="14">
        <v>1910990</v>
      </c>
    </row>
    <row r="10" spans="1:5" x14ac:dyDescent="0.2">
      <c r="A10" s="10"/>
      <c r="B10" t="s">
        <v>8</v>
      </c>
      <c r="C10" s="8">
        <v>4</v>
      </c>
      <c r="D10" s="14">
        <v>1916417</v>
      </c>
    </row>
    <row r="11" spans="1:5" x14ac:dyDescent="0.2">
      <c r="A11" s="10"/>
      <c r="B11" t="s">
        <v>9</v>
      </c>
      <c r="C11" s="8">
        <v>1</v>
      </c>
      <c r="D11" s="14">
        <v>61090</v>
      </c>
    </row>
    <row r="12" spans="1:5" x14ac:dyDescent="0.2">
      <c r="A12" s="10"/>
      <c r="B12" s="21" t="s">
        <v>10</v>
      </c>
      <c r="C12" s="8">
        <v>38</v>
      </c>
      <c r="D12" s="14">
        <v>1892363</v>
      </c>
    </row>
    <row r="13" spans="1:5" x14ac:dyDescent="0.2">
      <c r="A13" s="10"/>
      <c r="B13" t="s">
        <v>11</v>
      </c>
      <c r="C13" s="8">
        <v>15</v>
      </c>
      <c r="D13" s="14">
        <v>489187</v>
      </c>
    </row>
    <row r="14" spans="1:5" x14ac:dyDescent="0.2">
      <c r="A14" s="10"/>
      <c r="B14" t="s">
        <v>12</v>
      </c>
      <c r="C14" s="8">
        <v>36</v>
      </c>
      <c r="D14" s="14">
        <v>1622237</v>
      </c>
    </row>
    <row r="15" spans="1:5" s="7" customFormat="1" x14ac:dyDescent="0.2">
      <c r="A15" s="10"/>
      <c r="B15" s="7" t="s">
        <v>13</v>
      </c>
      <c r="C15" s="9">
        <f>SUM(C5:C14)</f>
        <v>133</v>
      </c>
      <c r="D15" s="15">
        <f>SUM(D5:D14)</f>
        <v>9418998</v>
      </c>
    </row>
    <row r="16" spans="1:5" s="7" customFormat="1" x14ac:dyDescent="0.2">
      <c r="A16" s="10"/>
      <c r="C16" s="9"/>
      <c r="D16" s="15"/>
    </row>
    <row r="17" spans="1:4" x14ac:dyDescent="0.2">
      <c r="A17" s="10"/>
      <c r="B17" s="7"/>
      <c r="C17" s="9"/>
      <c r="D17" s="15"/>
    </row>
    <row r="18" spans="1:4" ht="12.75" customHeight="1" x14ac:dyDescent="0.2">
      <c r="A18" s="265" t="s">
        <v>14</v>
      </c>
      <c r="B18" t="s">
        <v>15</v>
      </c>
      <c r="C18" s="8">
        <v>73</v>
      </c>
      <c r="D18" s="14">
        <v>729156</v>
      </c>
    </row>
    <row r="19" spans="1:4" x14ac:dyDescent="0.2">
      <c r="A19" s="265"/>
      <c r="B19" t="s">
        <v>16</v>
      </c>
      <c r="C19" s="8">
        <v>6</v>
      </c>
      <c r="D19" s="14">
        <v>1423670</v>
      </c>
    </row>
    <row r="20" spans="1:4" x14ac:dyDescent="0.2">
      <c r="A20" s="265"/>
      <c r="B20" t="s">
        <v>17</v>
      </c>
      <c r="C20" s="8">
        <v>16</v>
      </c>
      <c r="D20" s="14">
        <v>1894968</v>
      </c>
    </row>
    <row r="21" spans="1:4" x14ac:dyDescent="0.2">
      <c r="A21" s="10"/>
      <c r="B21" t="s">
        <v>18</v>
      </c>
      <c r="C21" s="8">
        <v>1</v>
      </c>
      <c r="D21" s="14">
        <v>113139</v>
      </c>
    </row>
    <row r="22" spans="1:4" x14ac:dyDescent="0.2">
      <c r="A22" s="10"/>
      <c r="B22" t="s">
        <v>20</v>
      </c>
      <c r="C22" s="8">
        <v>18</v>
      </c>
      <c r="D22" s="14">
        <v>1856036</v>
      </c>
    </row>
    <row r="23" spans="1:4" x14ac:dyDescent="0.2">
      <c r="A23" s="10"/>
      <c r="B23" t="s">
        <v>21</v>
      </c>
      <c r="C23" s="8">
        <v>6</v>
      </c>
      <c r="D23" s="14">
        <v>266427</v>
      </c>
    </row>
    <row r="24" spans="1:4" x14ac:dyDescent="0.2">
      <c r="A24" s="10"/>
      <c r="B24" t="s">
        <v>22</v>
      </c>
      <c r="C24" s="8">
        <v>4</v>
      </c>
      <c r="D24" s="14">
        <v>210227</v>
      </c>
    </row>
    <row r="25" spans="1:4" x14ac:dyDescent="0.2">
      <c r="A25" s="10"/>
      <c r="B25" t="s">
        <v>23</v>
      </c>
      <c r="C25" s="8">
        <v>3</v>
      </c>
      <c r="D25" s="14">
        <v>168879</v>
      </c>
    </row>
    <row r="26" spans="1:4" x14ac:dyDescent="0.2">
      <c r="A26" s="10"/>
      <c r="B26" t="s">
        <v>24</v>
      </c>
      <c r="C26" s="8">
        <v>12</v>
      </c>
      <c r="D26" s="14">
        <v>680632</v>
      </c>
    </row>
    <row r="27" spans="1:4" x14ac:dyDescent="0.2">
      <c r="A27" s="10"/>
      <c r="B27" t="s">
        <v>25</v>
      </c>
      <c r="C27" s="8">
        <v>1</v>
      </c>
      <c r="D27" s="14">
        <v>5500</v>
      </c>
    </row>
    <row r="28" spans="1:4" x14ac:dyDescent="0.2">
      <c r="A28" s="10"/>
      <c r="B28" t="s">
        <v>27</v>
      </c>
      <c r="C28" s="8">
        <v>4</v>
      </c>
      <c r="D28" s="14">
        <v>439808</v>
      </c>
    </row>
    <row r="29" spans="1:4" x14ac:dyDescent="0.2">
      <c r="A29" s="10"/>
      <c r="B29" t="s">
        <v>28</v>
      </c>
      <c r="C29" s="8">
        <v>3</v>
      </c>
      <c r="D29" s="14">
        <v>128275</v>
      </c>
    </row>
    <row r="30" spans="1:4" x14ac:dyDescent="0.2">
      <c r="A30" s="10"/>
      <c r="B30" t="s">
        <v>29</v>
      </c>
      <c r="C30" s="8">
        <v>22</v>
      </c>
      <c r="D30" s="14">
        <v>2902285</v>
      </c>
    </row>
    <row r="31" spans="1:4" x14ac:dyDescent="0.2">
      <c r="A31" s="10"/>
      <c r="B31" t="s">
        <v>32</v>
      </c>
      <c r="C31" s="8">
        <v>1</v>
      </c>
      <c r="D31" s="14">
        <v>57561</v>
      </c>
    </row>
    <row r="32" spans="1:4" s="7" customFormat="1" ht="11.25" customHeight="1" x14ac:dyDescent="0.2">
      <c r="A32" s="10"/>
      <c r="B32" s="7" t="s">
        <v>13</v>
      </c>
      <c r="C32" s="9">
        <f>SUM(C18:C31)</f>
        <v>170</v>
      </c>
      <c r="D32" s="15">
        <f>SUM(D18:D31)</f>
        <v>10876563</v>
      </c>
    </row>
    <row r="33" spans="1:4" s="7" customFormat="1" ht="11.25" customHeight="1" x14ac:dyDescent="0.2">
      <c r="A33" s="10"/>
      <c r="C33" s="9"/>
      <c r="D33" s="15"/>
    </row>
    <row r="34" spans="1:4" ht="12.75" customHeight="1" x14ac:dyDescent="0.2">
      <c r="A34" s="10"/>
      <c r="B34" s="7"/>
      <c r="C34" s="9"/>
      <c r="D34" s="15"/>
    </row>
    <row r="35" spans="1:4" x14ac:dyDescent="0.2">
      <c r="A35" s="266" t="s">
        <v>33</v>
      </c>
      <c r="B35" t="s">
        <v>34</v>
      </c>
      <c r="C35" s="8">
        <v>35</v>
      </c>
      <c r="D35" s="14">
        <v>2170319</v>
      </c>
    </row>
    <row r="36" spans="1:4" x14ac:dyDescent="0.2">
      <c r="A36" s="266"/>
      <c r="B36" t="s">
        <v>35</v>
      </c>
      <c r="C36" s="8">
        <v>5</v>
      </c>
      <c r="D36" s="14">
        <v>463747</v>
      </c>
    </row>
    <row r="37" spans="1:4" x14ac:dyDescent="0.2">
      <c r="A37" s="266"/>
      <c r="B37" t="s">
        <v>36</v>
      </c>
      <c r="C37" s="8">
        <v>42</v>
      </c>
      <c r="D37" s="14">
        <v>2582545</v>
      </c>
    </row>
    <row r="38" spans="1:4" x14ac:dyDescent="0.2">
      <c r="A38" s="10"/>
      <c r="B38" t="s">
        <v>37</v>
      </c>
      <c r="C38" s="8">
        <v>4</v>
      </c>
      <c r="D38" s="14">
        <v>117330</v>
      </c>
    </row>
    <row r="39" spans="1:4" x14ac:dyDescent="0.2">
      <c r="A39" s="10"/>
      <c r="B39" t="s">
        <v>38</v>
      </c>
      <c r="C39" s="8">
        <v>10</v>
      </c>
      <c r="D39" s="14">
        <v>419204</v>
      </c>
    </row>
    <row r="40" spans="1:4" s="7" customFormat="1" x14ac:dyDescent="0.2">
      <c r="A40" s="10"/>
      <c r="B40" s="7" t="s">
        <v>13</v>
      </c>
      <c r="C40" s="9">
        <f>SUM(C35:C39)</f>
        <v>96</v>
      </c>
      <c r="D40" s="15">
        <f>SUM(D35:D39)</f>
        <v>5753145</v>
      </c>
    </row>
    <row r="41" spans="1:4" s="7" customFormat="1" x14ac:dyDescent="0.2">
      <c r="A41" s="10"/>
      <c r="C41" s="9"/>
      <c r="D41" s="15"/>
    </row>
    <row r="42" spans="1:4" s="7" customFormat="1" x14ac:dyDescent="0.2">
      <c r="A42" s="10"/>
      <c r="C42" s="9"/>
      <c r="D42" s="15"/>
    </row>
    <row r="43" spans="1:4" x14ac:dyDescent="0.2">
      <c r="A43" s="266" t="s">
        <v>39</v>
      </c>
      <c r="B43" t="s">
        <v>40</v>
      </c>
      <c r="C43" s="8">
        <v>24</v>
      </c>
      <c r="D43" s="14">
        <v>2905423</v>
      </c>
    </row>
    <row r="44" spans="1:4" x14ac:dyDescent="0.2">
      <c r="A44" s="266"/>
      <c r="B44" t="s">
        <v>41</v>
      </c>
      <c r="C44" s="8">
        <v>6</v>
      </c>
      <c r="D44" s="14">
        <v>526591</v>
      </c>
    </row>
    <row r="45" spans="1:4" x14ac:dyDescent="0.2">
      <c r="A45" s="266"/>
      <c r="B45" t="s">
        <v>42</v>
      </c>
      <c r="C45" s="8">
        <v>1</v>
      </c>
      <c r="D45" s="14">
        <v>9998</v>
      </c>
    </row>
    <row r="46" spans="1:4" x14ac:dyDescent="0.2">
      <c r="A46" s="10"/>
      <c r="B46" t="s">
        <v>43</v>
      </c>
      <c r="C46" s="8">
        <v>2</v>
      </c>
      <c r="D46" s="14">
        <v>166766</v>
      </c>
    </row>
    <row r="47" spans="1:4" x14ac:dyDescent="0.2">
      <c r="A47" s="10"/>
      <c r="B47" t="s">
        <v>44</v>
      </c>
      <c r="C47" s="8">
        <v>10</v>
      </c>
      <c r="D47" s="14">
        <v>1261003</v>
      </c>
    </row>
    <row r="48" spans="1:4" x14ac:dyDescent="0.2">
      <c r="A48" s="10"/>
      <c r="B48" t="s">
        <v>45</v>
      </c>
      <c r="C48" s="8">
        <v>23</v>
      </c>
      <c r="D48" s="14">
        <v>1260630</v>
      </c>
    </row>
    <row r="49" spans="1:4" s="7" customFormat="1" x14ac:dyDescent="0.2">
      <c r="A49" s="10"/>
      <c r="B49" s="7" t="s">
        <v>13</v>
      </c>
      <c r="C49" s="9">
        <f>SUM(C43:C48)</f>
        <v>66</v>
      </c>
      <c r="D49" s="15">
        <f>SUM(D43:D48)</f>
        <v>6130411</v>
      </c>
    </row>
    <row r="50" spans="1:4" s="7" customFormat="1" x14ac:dyDescent="0.2">
      <c r="A50" s="10"/>
      <c r="C50" s="9"/>
      <c r="D50" s="15"/>
    </row>
    <row r="51" spans="1:4" s="7" customFormat="1" x14ac:dyDescent="0.2">
      <c r="A51" s="10"/>
      <c r="C51" s="9"/>
      <c r="D51" s="15"/>
    </row>
    <row r="52" spans="1:4" ht="12.75" customHeight="1" x14ac:dyDescent="0.2">
      <c r="A52" s="265" t="s">
        <v>46</v>
      </c>
      <c r="B52" t="s">
        <v>47</v>
      </c>
      <c r="C52" s="8">
        <v>22</v>
      </c>
      <c r="D52" s="14">
        <v>5802576</v>
      </c>
    </row>
    <row r="53" spans="1:4" x14ac:dyDescent="0.2">
      <c r="A53" s="265"/>
      <c r="B53" t="s">
        <v>48</v>
      </c>
      <c r="C53" s="8">
        <v>28</v>
      </c>
      <c r="D53" s="14">
        <v>9447372</v>
      </c>
    </row>
    <row r="54" spans="1:4" x14ac:dyDescent="0.2">
      <c r="A54" s="10"/>
      <c r="B54" t="s">
        <v>49</v>
      </c>
      <c r="C54" s="8">
        <v>9</v>
      </c>
      <c r="D54" s="14">
        <v>2517162</v>
      </c>
    </row>
    <row r="55" spans="1:4" x14ac:dyDescent="0.2">
      <c r="A55" s="10"/>
      <c r="B55" t="s">
        <v>50</v>
      </c>
      <c r="C55" s="8">
        <v>3</v>
      </c>
      <c r="D55" s="14">
        <v>54854</v>
      </c>
    </row>
    <row r="56" spans="1:4" x14ac:dyDescent="0.2">
      <c r="A56" s="10"/>
      <c r="B56" t="s">
        <v>52</v>
      </c>
      <c r="C56" s="8">
        <v>99</v>
      </c>
      <c r="D56" s="14">
        <v>21970223</v>
      </c>
    </row>
    <row r="57" spans="1:4" x14ac:dyDescent="0.2">
      <c r="A57" s="10"/>
      <c r="B57" t="s">
        <v>94</v>
      </c>
      <c r="C57" s="8">
        <v>1</v>
      </c>
      <c r="D57" s="14">
        <v>377500</v>
      </c>
    </row>
    <row r="58" spans="1:4" x14ac:dyDescent="0.2">
      <c r="A58" s="10"/>
      <c r="B58" t="s">
        <v>53</v>
      </c>
      <c r="C58" s="8">
        <v>13</v>
      </c>
      <c r="D58" s="14">
        <v>5942797</v>
      </c>
    </row>
    <row r="59" spans="1:4" x14ac:dyDescent="0.2">
      <c r="A59" s="10"/>
      <c r="B59" t="s">
        <v>54</v>
      </c>
      <c r="C59" s="8">
        <v>17</v>
      </c>
      <c r="D59" s="14">
        <v>1689534</v>
      </c>
    </row>
    <row r="60" spans="1:4" x14ac:dyDescent="0.2">
      <c r="A60" s="10"/>
      <c r="B60" t="s">
        <v>55</v>
      </c>
      <c r="C60" s="8">
        <v>11</v>
      </c>
      <c r="D60" s="14">
        <v>1776560</v>
      </c>
    </row>
    <row r="61" spans="1:4" x14ac:dyDescent="0.2">
      <c r="A61" s="10"/>
      <c r="B61" t="s">
        <v>56</v>
      </c>
      <c r="C61" s="8">
        <v>8</v>
      </c>
      <c r="D61" s="14">
        <v>5626908</v>
      </c>
    </row>
    <row r="62" spans="1:4" x14ac:dyDescent="0.2">
      <c r="A62" s="10"/>
      <c r="B62" t="s">
        <v>57</v>
      </c>
      <c r="C62" s="8">
        <v>13</v>
      </c>
      <c r="D62" s="14">
        <v>1702095</v>
      </c>
    </row>
    <row r="63" spans="1:4" s="23" customFormat="1" x14ac:dyDescent="0.2">
      <c r="A63" s="22"/>
      <c r="B63" s="23" t="s">
        <v>58</v>
      </c>
      <c r="C63" s="26">
        <v>55</v>
      </c>
      <c r="D63" s="27">
        <v>10843276</v>
      </c>
    </row>
    <row r="64" spans="1:4" s="23" customFormat="1" x14ac:dyDescent="0.2">
      <c r="A64" s="22"/>
      <c r="B64" s="23" t="s">
        <v>59</v>
      </c>
      <c r="C64" s="26">
        <v>47</v>
      </c>
      <c r="D64" s="27">
        <v>3910151</v>
      </c>
    </row>
    <row r="65" spans="1:4" s="23" customFormat="1" x14ac:dyDescent="0.2">
      <c r="A65" s="22"/>
      <c r="B65" s="23" t="s">
        <v>60</v>
      </c>
      <c r="C65" s="26">
        <v>13</v>
      </c>
      <c r="D65" s="27">
        <v>2432289</v>
      </c>
    </row>
    <row r="66" spans="1:4" s="23" customFormat="1" x14ac:dyDescent="0.2">
      <c r="A66" s="22"/>
      <c r="B66" s="23" t="s">
        <v>61</v>
      </c>
      <c r="C66" s="26">
        <v>30</v>
      </c>
      <c r="D66" s="27">
        <v>7699875</v>
      </c>
    </row>
    <row r="67" spans="1:4" s="23" customFormat="1" x14ac:dyDescent="0.2">
      <c r="A67" s="22"/>
      <c r="B67" s="23" t="s">
        <v>62</v>
      </c>
      <c r="C67" s="26">
        <v>3</v>
      </c>
      <c r="D67" s="27">
        <v>232857</v>
      </c>
    </row>
    <row r="68" spans="1:4" s="23" customFormat="1" ht="12.75" customHeight="1" x14ac:dyDescent="0.2">
      <c r="A68" s="22"/>
      <c r="B68" s="23" t="s">
        <v>63</v>
      </c>
      <c r="C68" s="26">
        <v>11</v>
      </c>
      <c r="D68" s="27">
        <v>1160841</v>
      </c>
    </row>
    <row r="69" spans="1:4" s="23" customFormat="1" ht="12.75" customHeight="1" x14ac:dyDescent="0.2">
      <c r="A69" s="22"/>
      <c r="B69" s="23" t="s">
        <v>64</v>
      </c>
      <c r="C69" s="26">
        <v>39</v>
      </c>
      <c r="D69" s="27">
        <v>8282394</v>
      </c>
    </row>
    <row r="70" spans="1:4" s="7" customFormat="1" x14ac:dyDescent="0.2">
      <c r="A70" s="10"/>
      <c r="B70" s="7" t="s">
        <v>13</v>
      </c>
      <c r="C70" s="9">
        <f>SUM(C52:C69)</f>
        <v>422</v>
      </c>
      <c r="D70" s="15">
        <f>SUM(D52:D69)</f>
        <v>91469264</v>
      </c>
    </row>
    <row r="71" spans="1:4" s="7" customFormat="1" x14ac:dyDescent="0.2">
      <c r="A71" s="10"/>
      <c r="C71" s="9"/>
      <c r="D71" s="15"/>
    </row>
    <row r="72" spans="1:4" s="7" customFormat="1" x14ac:dyDescent="0.2">
      <c r="A72" s="10"/>
      <c r="C72" s="9"/>
      <c r="D72" s="15"/>
    </row>
    <row r="73" spans="1:4" ht="12.75" customHeight="1" x14ac:dyDescent="0.2">
      <c r="A73" s="266" t="s">
        <v>68</v>
      </c>
      <c r="B73" t="s">
        <v>97</v>
      </c>
      <c r="C73" s="8">
        <v>1</v>
      </c>
      <c r="D73" s="14">
        <v>199471</v>
      </c>
    </row>
    <row r="74" spans="1:4" x14ac:dyDescent="0.2">
      <c r="A74" s="266"/>
      <c r="B74" t="s">
        <v>98</v>
      </c>
      <c r="C74" s="8">
        <v>4</v>
      </c>
      <c r="D74" s="14">
        <v>865474</v>
      </c>
    </row>
    <row r="75" spans="1:4" s="7" customFormat="1" x14ac:dyDescent="0.2">
      <c r="A75" s="10"/>
      <c r="B75" s="7" t="s">
        <v>13</v>
      </c>
      <c r="C75" s="9">
        <f>SUM(C73:C74)</f>
        <v>5</v>
      </c>
      <c r="D75" s="15">
        <f>SUM(D73:D74)</f>
        <v>1064945</v>
      </c>
    </row>
    <row r="76" spans="1:4" s="7" customFormat="1" x14ac:dyDescent="0.2">
      <c r="A76" s="10"/>
      <c r="C76" s="9"/>
      <c r="D76" s="15"/>
    </row>
    <row r="77" spans="1:4" s="7" customFormat="1" ht="14.25" customHeight="1" x14ac:dyDescent="0.2">
      <c r="A77" s="11" t="s">
        <v>69</v>
      </c>
      <c r="C77" s="9">
        <v>6</v>
      </c>
      <c r="D77" s="15">
        <v>1939206</v>
      </c>
    </row>
    <row r="78" spans="1:4" x14ac:dyDescent="0.2">
      <c r="A78" s="10"/>
    </row>
    <row r="79" spans="1:4" x14ac:dyDescent="0.2">
      <c r="A79" s="265" t="s">
        <v>70</v>
      </c>
      <c r="B79" t="s">
        <v>72</v>
      </c>
      <c r="C79" s="18">
        <v>1</v>
      </c>
      <c r="D79" s="14">
        <v>101939</v>
      </c>
    </row>
    <row r="80" spans="1:4" ht="12.75" customHeight="1" x14ac:dyDescent="0.2">
      <c r="A80" s="265"/>
      <c r="B80" t="s">
        <v>71</v>
      </c>
      <c r="C80" s="18">
        <v>1</v>
      </c>
      <c r="D80" s="14">
        <v>15000</v>
      </c>
    </row>
    <row r="81" spans="1:4" x14ac:dyDescent="0.2">
      <c r="A81" s="265"/>
      <c r="B81" t="s">
        <v>73</v>
      </c>
      <c r="C81" s="18">
        <v>2</v>
      </c>
      <c r="D81" s="14">
        <v>206059</v>
      </c>
    </row>
    <row r="82" spans="1:4" x14ac:dyDescent="0.2">
      <c r="A82" s="10"/>
      <c r="B82" t="s">
        <v>75</v>
      </c>
      <c r="C82" s="18">
        <v>1</v>
      </c>
      <c r="D82" s="14">
        <v>61975</v>
      </c>
    </row>
    <row r="83" spans="1:4" x14ac:dyDescent="0.2">
      <c r="A83" s="10"/>
      <c r="B83" t="s">
        <v>77</v>
      </c>
      <c r="C83" s="18">
        <v>1</v>
      </c>
      <c r="D83" s="14">
        <v>3600</v>
      </c>
    </row>
    <row r="84" spans="1:4" x14ac:dyDescent="0.2">
      <c r="A84" s="10"/>
      <c r="B84" t="s">
        <v>78</v>
      </c>
      <c r="C84" s="18">
        <v>5</v>
      </c>
      <c r="D84" s="14">
        <v>125000</v>
      </c>
    </row>
    <row r="85" spans="1:4" x14ac:dyDescent="0.2">
      <c r="A85" s="10"/>
      <c r="B85" t="s">
        <v>80</v>
      </c>
      <c r="C85" s="18">
        <v>5</v>
      </c>
      <c r="D85" s="14">
        <v>2294311</v>
      </c>
    </row>
    <row r="86" spans="1:4" s="7" customFormat="1" ht="12.75" customHeight="1" x14ac:dyDescent="0.2">
      <c r="A86" s="10"/>
      <c r="B86" t="s">
        <v>82</v>
      </c>
      <c r="C86" s="18">
        <v>5</v>
      </c>
      <c r="D86" s="14">
        <v>635897</v>
      </c>
    </row>
    <row r="87" spans="1:4" s="7" customFormat="1" ht="12.75" customHeight="1" x14ac:dyDescent="0.2">
      <c r="A87" s="10"/>
      <c r="B87" s="7" t="s">
        <v>13</v>
      </c>
      <c r="C87" s="20">
        <f>SUM(C79:C86)</f>
        <v>21</v>
      </c>
      <c r="D87" s="15">
        <f>SUM(D79:D86)</f>
        <v>3443781</v>
      </c>
    </row>
    <row r="88" spans="1:4" s="7" customFormat="1" ht="12.75" customHeight="1" x14ac:dyDescent="0.2">
      <c r="A88" s="10"/>
      <c r="B88"/>
      <c r="C88" s="18"/>
      <c r="D88" s="14"/>
    </row>
    <row r="89" spans="1:4" s="7" customFormat="1" ht="12.75" customHeight="1" x14ac:dyDescent="0.2">
      <c r="A89" s="11" t="s">
        <v>84</v>
      </c>
      <c r="C89" s="9">
        <v>1</v>
      </c>
      <c r="D89" s="15">
        <v>34000</v>
      </c>
    </row>
    <row r="90" spans="1:4" s="7" customFormat="1" ht="12.75" customHeight="1" x14ac:dyDescent="0.2">
      <c r="A90" s="10"/>
      <c r="C90" s="9"/>
      <c r="D90" s="15"/>
    </row>
    <row r="91" spans="1:4" x14ac:dyDescent="0.2">
      <c r="A91" s="10" t="s">
        <v>85</v>
      </c>
      <c r="B91" t="s">
        <v>86</v>
      </c>
      <c r="C91" s="8">
        <v>2</v>
      </c>
      <c r="D91" s="14">
        <v>16000</v>
      </c>
    </row>
    <row r="92" spans="1:4" x14ac:dyDescent="0.2">
      <c r="A92" s="10"/>
      <c r="B92" t="s">
        <v>87</v>
      </c>
      <c r="C92" s="8">
        <v>2</v>
      </c>
      <c r="D92" s="14">
        <v>829</v>
      </c>
    </row>
    <row r="93" spans="1:4" s="7" customFormat="1" x14ac:dyDescent="0.2">
      <c r="A93" s="10"/>
      <c r="B93" s="7" t="s">
        <v>13</v>
      </c>
      <c r="C93" s="9">
        <f>SUM(C91:C92)</f>
        <v>4</v>
      </c>
      <c r="D93" s="15">
        <f>SUM(D91:D92)</f>
        <v>16829</v>
      </c>
    </row>
    <row r="94" spans="1:4" s="7" customFormat="1" x14ac:dyDescent="0.2">
      <c r="A94" s="10"/>
      <c r="C94" s="9"/>
      <c r="D94" s="15"/>
    </row>
    <row r="95" spans="1:4" s="7" customFormat="1" x14ac:dyDescent="0.2">
      <c r="A95" s="11" t="s">
        <v>88</v>
      </c>
      <c r="B95" s="11"/>
      <c r="C95" s="9">
        <v>27</v>
      </c>
      <c r="D95" s="15">
        <v>5025595</v>
      </c>
    </row>
    <row r="96" spans="1:4" s="7" customFormat="1" x14ac:dyDescent="0.2">
      <c r="A96" s="11"/>
      <c r="B96" s="11"/>
      <c r="C96" s="9"/>
      <c r="D96" s="15"/>
    </row>
    <row r="97" spans="1:4" s="7" customFormat="1" ht="12.75" customHeight="1" x14ac:dyDescent="0.2">
      <c r="A97" s="11" t="s">
        <v>90</v>
      </c>
      <c r="B97" s="11"/>
      <c r="C97" s="9">
        <v>67</v>
      </c>
      <c r="D97" s="15">
        <v>4528715</v>
      </c>
    </row>
    <row r="98" spans="1:4" ht="12.75" customHeight="1" thickBot="1" x14ac:dyDescent="0.25">
      <c r="A98" s="10"/>
    </row>
    <row r="99" spans="1:4" s="7" customFormat="1" ht="13.5" thickBot="1" x14ac:dyDescent="0.25">
      <c r="A99" s="31" t="s">
        <v>13</v>
      </c>
      <c r="B99" s="32"/>
      <c r="C99" s="37">
        <f>SUM(C97,C95,C93,C89,C87,C77,C75,C70,C49,C40,C32,C15)</f>
        <v>1018</v>
      </c>
      <c r="D99" s="33">
        <f>SUM(D97,D95,D93,D89,D87,D77,D75,D70,D49,D40,D32,D15)</f>
        <v>139701452</v>
      </c>
    </row>
    <row r="100" spans="1:4" x14ac:dyDescent="0.2">
      <c r="A100" s="10"/>
      <c r="C100" s="9"/>
      <c r="D100" s="15"/>
    </row>
    <row r="101" spans="1:4" x14ac:dyDescent="0.2">
      <c r="A101" s="10"/>
    </row>
    <row r="102" spans="1:4" x14ac:dyDescent="0.2">
      <c r="A102" s="10"/>
    </row>
    <row r="103" spans="1:4" x14ac:dyDescent="0.2">
      <c r="A103" s="10"/>
    </row>
    <row r="104" spans="1:4" x14ac:dyDescent="0.2">
      <c r="A104" s="10"/>
    </row>
    <row r="105" spans="1:4" x14ac:dyDescent="0.2">
      <c r="A105" s="10"/>
    </row>
    <row r="106" spans="1:4" x14ac:dyDescent="0.2">
      <c r="A106" s="10"/>
    </row>
    <row r="107" spans="1:4" x14ac:dyDescent="0.2">
      <c r="A107" s="10"/>
    </row>
    <row r="108" spans="1:4" x14ac:dyDescent="0.2">
      <c r="A108" s="10"/>
    </row>
    <row r="109" spans="1:4" x14ac:dyDescent="0.2">
      <c r="A109" s="10"/>
    </row>
    <row r="110" spans="1:4" x14ac:dyDescent="0.2">
      <c r="A110" s="10"/>
    </row>
    <row r="111" spans="1:4" x14ac:dyDescent="0.2">
      <c r="A111" s="10"/>
    </row>
    <row r="112" spans="1:4" x14ac:dyDescent="0.2">
      <c r="A112" s="10"/>
    </row>
    <row r="113" spans="1:1" x14ac:dyDescent="0.2">
      <c r="A113" s="10"/>
    </row>
    <row r="114" spans="1:1" x14ac:dyDescent="0.2">
      <c r="A114" s="10"/>
    </row>
    <row r="115" spans="1:1" x14ac:dyDescent="0.2">
      <c r="A115" s="10"/>
    </row>
    <row r="116" spans="1:1" x14ac:dyDescent="0.2">
      <c r="A116" s="10"/>
    </row>
    <row r="117" spans="1:1" x14ac:dyDescent="0.2">
      <c r="A117" s="10"/>
    </row>
    <row r="118" spans="1:1" x14ac:dyDescent="0.2">
      <c r="A118" s="10"/>
    </row>
    <row r="119" spans="1:1" x14ac:dyDescent="0.2">
      <c r="A119" s="10"/>
    </row>
    <row r="120" spans="1:1" x14ac:dyDescent="0.2">
      <c r="A120" s="10"/>
    </row>
    <row r="121" spans="1:1" x14ac:dyDescent="0.2">
      <c r="A121" s="10"/>
    </row>
    <row r="122" spans="1:1" x14ac:dyDescent="0.2">
      <c r="A122" s="10"/>
    </row>
    <row r="123" spans="1:1" x14ac:dyDescent="0.2">
      <c r="A123" s="10"/>
    </row>
    <row r="124" spans="1:1" x14ac:dyDescent="0.2">
      <c r="A124" s="10"/>
    </row>
    <row r="125" spans="1:1" x14ac:dyDescent="0.2">
      <c r="A125" s="10"/>
    </row>
    <row r="126" spans="1:1" x14ac:dyDescent="0.2">
      <c r="A126" s="10"/>
    </row>
    <row r="127" spans="1:1" x14ac:dyDescent="0.2">
      <c r="A127" s="10"/>
    </row>
  </sheetData>
  <mergeCells count="8">
    <mergeCell ref="B1:D1"/>
    <mergeCell ref="A73:A74"/>
    <mergeCell ref="A79:A81"/>
    <mergeCell ref="A35:A37"/>
    <mergeCell ref="A43:A45"/>
    <mergeCell ref="A52:A53"/>
    <mergeCell ref="A5:A7"/>
    <mergeCell ref="A18:A20"/>
  </mergeCells>
  <phoneticPr fontId="6" type="noConversion"/>
  <pageMargins left="0.34" right="0.37" top="0.3" bottom="0.35" header="0.17" footer="0.17"/>
  <pageSetup fitToHeight="2" orientation="portrait" r:id="rId1"/>
  <headerFooter alignWithMargins="0">
    <oddFooter>&amp;L&amp;Z&amp;F
&amp;RPage &amp;P</oddFooter>
  </headerFooter>
  <rowBreaks count="1" manualBreakCount="1">
    <brk id="42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21"/>
  <sheetViews>
    <sheetView showGridLines="0" zoomScale="90" zoomScaleNormal="90" workbookViewId="0">
      <selection activeCell="G16" sqref="G16"/>
    </sheetView>
  </sheetViews>
  <sheetFormatPr defaultRowHeight="12.75" x14ac:dyDescent="0.2"/>
  <cols>
    <col min="1" max="1" width="55.7109375" style="158" customWidth="1"/>
    <col min="2" max="2" width="52.28515625" style="158" bestFit="1" customWidth="1"/>
    <col min="3" max="3" width="14.28515625" style="194" customWidth="1"/>
    <col min="4" max="4" width="18.5703125" style="158" bestFit="1" customWidth="1"/>
    <col min="5" max="16384" width="9.140625" style="158"/>
  </cols>
  <sheetData>
    <row r="1" spans="1:4" s="202" customFormat="1" ht="24" customHeight="1" x14ac:dyDescent="0.35">
      <c r="A1" s="201"/>
      <c r="C1" s="203"/>
      <c r="D1" s="203"/>
    </row>
    <row r="2" spans="1:4" s="202" customFormat="1" ht="24" customHeight="1" x14ac:dyDescent="0.2">
      <c r="A2" s="201"/>
      <c r="B2" s="248" t="s">
        <v>278</v>
      </c>
      <c r="C2" s="248"/>
      <c r="D2" s="248"/>
    </row>
    <row r="3" spans="1:4" s="202" customFormat="1" ht="24" customHeight="1" x14ac:dyDescent="0.35">
      <c r="A3" s="201"/>
      <c r="B3" s="203"/>
      <c r="C3" s="203"/>
      <c r="D3" s="203"/>
    </row>
    <row r="4" spans="1:4" s="156" customFormat="1" ht="39" customHeight="1" x14ac:dyDescent="0.2">
      <c r="A4" s="177" t="s">
        <v>113</v>
      </c>
      <c r="B4" s="178" t="s">
        <v>99</v>
      </c>
      <c r="C4" s="189" t="s">
        <v>114</v>
      </c>
      <c r="D4" s="196" t="s">
        <v>276</v>
      </c>
    </row>
    <row r="5" spans="1:4" ht="15" x14ac:dyDescent="0.25">
      <c r="A5" s="179" t="s">
        <v>142</v>
      </c>
      <c r="B5" s="180" t="s">
        <v>3</v>
      </c>
      <c r="C5" s="190">
        <v>9</v>
      </c>
      <c r="D5" s="181">
        <v>2185084</v>
      </c>
    </row>
    <row r="6" spans="1:4" ht="15" x14ac:dyDescent="0.25">
      <c r="A6" s="182"/>
      <c r="B6" s="117" t="s">
        <v>5</v>
      </c>
      <c r="C6" s="191">
        <v>2</v>
      </c>
      <c r="D6" s="161">
        <v>201993</v>
      </c>
    </row>
    <row r="7" spans="1:4" ht="15" x14ac:dyDescent="0.25">
      <c r="A7" s="182"/>
      <c r="B7" s="117" t="s">
        <v>143</v>
      </c>
      <c r="C7" s="191">
        <v>3</v>
      </c>
      <c r="D7" s="161">
        <v>238940</v>
      </c>
    </row>
    <row r="8" spans="1:4" ht="15" x14ac:dyDescent="0.25">
      <c r="A8" s="182"/>
      <c r="B8" s="117" t="s">
        <v>122</v>
      </c>
      <c r="C8" s="191">
        <v>17</v>
      </c>
      <c r="D8" s="161">
        <v>2587822</v>
      </c>
    </row>
    <row r="9" spans="1:4" ht="15" x14ac:dyDescent="0.25">
      <c r="A9" s="182"/>
      <c r="B9" s="117" t="s">
        <v>11</v>
      </c>
      <c r="C9" s="191">
        <v>6</v>
      </c>
      <c r="D9" s="161">
        <v>335483</v>
      </c>
    </row>
    <row r="10" spans="1:4" ht="15" x14ac:dyDescent="0.25">
      <c r="A10" s="182"/>
      <c r="B10" s="117" t="s">
        <v>124</v>
      </c>
      <c r="C10" s="191">
        <v>42</v>
      </c>
      <c r="D10" s="161">
        <v>2229998</v>
      </c>
    </row>
    <row r="11" spans="1:4" ht="15" x14ac:dyDescent="0.25">
      <c r="A11" s="182"/>
      <c r="B11" s="117" t="s">
        <v>144</v>
      </c>
      <c r="C11" s="191">
        <v>10</v>
      </c>
      <c r="D11" s="161">
        <v>607280</v>
      </c>
    </row>
    <row r="12" spans="1:4" ht="15.75" thickBot="1" x14ac:dyDescent="0.3">
      <c r="A12" s="162" t="s">
        <v>224</v>
      </c>
      <c r="B12" s="113" t="s">
        <v>13</v>
      </c>
      <c r="C12" s="192">
        <f>SUM(C5:C11)</f>
        <v>89</v>
      </c>
      <c r="D12" s="163">
        <f>SUM(D5:D11)</f>
        <v>8386600</v>
      </c>
    </row>
    <row r="13" spans="1:4" ht="15" x14ac:dyDescent="0.25">
      <c r="A13" s="179" t="s">
        <v>270</v>
      </c>
      <c r="B13" s="117" t="s">
        <v>15</v>
      </c>
      <c r="C13" s="191">
        <v>5</v>
      </c>
      <c r="D13" s="161">
        <v>268333</v>
      </c>
    </row>
    <row r="14" spans="1:4" ht="15" x14ac:dyDescent="0.25">
      <c r="A14" s="182"/>
      <c r="B14" s="117" t="s">
        <v>17</v>
      </c>
      <c r="C14" s="191">
        <v>13</v>
      </c>
      <c r="D14" s="161">
        <v>1705567</v>
      </c>
    </row>
    <row r="15" spans="1:4" ht="15" x14ac:dyDescent="0.25">
      <c r="A15" s="182"/>
      <c r="B15" s="117" t="s">
        <v>20</v>
      </c>
      <c r="C15" s="191">
        <v>20</v>
      </c>
      <c r="D15" s="161">
        <v>3443623</v>
      </c>
    </row>
    <row r="16" spans="1:4" ht="15" x14ac:dyDescent="0.25">
      <c r="A16" s="182"/>
      <c r="B16" s="117" t="s">
        <v>266</v>
      </c>
      <c r="C16" s="191">
        <v>1</v>
      </c>
      <c r="D16" s="161">
        <v>19878</v>
      </c>
    </row>
    <row r="17" spans="1:4" ht="15" x14ac:dyDescent="0.25">
      <c r="A17" s="182"/>
      <c r="B17" s="117" t="s">
        <v>147</v>
      </c>
      <c r="C17" s="191">
        <v>74</v>
      </c>
      <c r="D17" s="161">
        <v>916043</v>
      </c>
    </row>
    <row r="18" spans="1:4" ht="15" x14ac:dyDescent="0.25">
      <c r="A18" s="182"/>
      <c r="B18" s="117" t="s">
        <v>235</v>
      </c>
      <c r="C18" s="191">
        <v>4</v>
      </c>
      <c r="D18" s="161">
        <v>223192</v>
      </c>
    </row>
    <row r="19" spans="1:4" ht="15" x14ac:dyDescent="0.25">
      <c r="A19" s="182"/>
      <c r="B19" s="117" t="s">
        <v>22</v>
      </c>
      <c r="C19" s="191">
        <v>2</v>
      </c>
      <c r="D19" s="161">
        <v>40000</v>
      </c>
    </row>
    <row r="20" spans="1:4" ht="15" x14ac:dyDescent="0.25">
      <c r="A20" s="182"/>
      <c r="B20" s="117" t="s">
        <v>23</v>
      </c>
      <c r="C20" s="191">
        <v>4</v>
      </c>
      <c r="D20" s="161">
        <v>225040</v>
      </c>
    </row>
    <row r="21" spans="1:4" ht="15" x14ac:dyDescent="0.25">
      <c r="A21" s="182"/>
      <c r="B21" s="117" t="s">
        <v>24</v>
      </c>
      <c r="C21" s="191">
        <v>11</v>
      </c>
      <c r="D21" s="161">
        <v>419285</v>
      </c>
    </row>
    <row r="22" spans="1:4" ht="15" x14ac:dyDescent="0.25">
      <c r="A22" s="182"/>
      <c r="B22" s="117" t="s">
        <v>259</v>
      </c>
      <c r="C22" s="191">
        <v>1</v>
      </c>
      <c r="D22" s="161">
        <v>18000</v>
      </c>
    </row>
    <row r="23" spans="1:4" ht="15" x14ac:dyDescent="0.25">
      <c r="A23" s="182"/>
      <c r="B23" s="117" t="s">
        <v>271</v>
      </c>
      <c r="C23" s="191">
        <v>1</v>
      </c>
      <c r="D23" s="161">
        <v>587510</v>
      </c>
    </row>
    <row r="24" spans="1:4" ht="15" x14ac:dyDescent="0.25">
      <c r="A24" s="182"/>
      <c r="B24" s="117" t="s">
        <v>27</v>
      </c>
      <c r="C24" s="191">
        <v>14</v>
      </c>
      <c r="D24" s="161">
        <v>1643397</v>
      </c>
    </row>
    <row r="25" spans="1:4" ht="15" x14ac:dyDescent="0.25">
      <c r="A25" s="182"/>
      <c r="B25" s="117" t="s">
        <v>29</v>
      </c>
      <c r="C25" s="191">
        <v>45</v>
      </c>
      <c r="D25" s="161">
        <v>7116281</v>
      </c>
    </row>
    <row r="26" spans="1:4" ht="15" x14ac:dyDescent="0.25">
      <c r="A26" s="182"/>
      <c r="B26" s="117" t="s">
        <v>31</v>
      </c>
      <c r="C26" s="191">
        <v>2</v>
      </c>
      <c r="D26" s="161">
        <v>78972</v>
      </c>
    </row>
    <row r="27" spans="1:4" ht="15" x14ac:dyDescent="0.25">
      <c r="A27" s="182"/>
      <c r="B27" s="117" t="s">
        <v>32</v>
      </c>
      <c r="C27" s="191">
        <v>1</v>
      </c>
      <c r="D27" s="161">
        <v>473958</v>
      </c>
    </row>
    <row r="28" spans="1:4" ht="15.75" thickBot="1" x14ac:dyDescent="0.3">
      <c r="A28" s="162" t="s">
        <v>226</v>
      </c>
      <c r="B28" s="113" t="s">
        <v>13</v>
      </c>
      <c r="C28" s="192">
        <f>SUM(C13:C27)</f>
        <v>198</v>
      </c>
      <c r="D28" s="163">
        <f>SUM(D13:D27)</f>
        <v>17179079</v>
      </c>
    </row>
    <row r="29" spans="1:4" ht="15" x14ac:dyDescent="0.25">
      <c r="A29" s="159" t="s">
        <v>149</v>
      </c>
      <c r="B29" s="117" t="s">
        <v>34</v>
      </c>
      <c r="C29" s="191">
        <v>25</v>
      </c>
      <c r="D29" s="161">
        <v>3059247</v>
      </c>
    </row>
    <row r="30" spans="1:4" ht="15" x14ac:dyDescent="0.25">
      <c r="A30" s="182"/>
      <c r="B30" s="117" t="s">
        <v>151</v>
      </c>
      <c r="C30" s="191">
        <v>3</v>
      </c>
      <c r="D30" s="161">
        <v>330286</v>
      </c>
    </row>
    <row r="31" spans="1:4" ht="15" x14ac:dyDescent="0.25">
      <c r="A31" s="182"/>
      <c r="B31" s="117" t="s">
        <v>128</v>
      </c>
      <c r="C31" s="191">
        <v>15</v>
      </c>
      <c r="D31" s="161">
        <v>1721268</v>
      </c>
    </row>
    <row r="32" spans="1:4" ht="15" x14ac:dyDescent="0.25">
      <c r="A32" s="182"/>
      <c r="B32" s="117" t="s">
        <v>267</v>
      </c>
      <c r="C32" s="191">
        <v>2</v>
      </c>
      <c r="D32" s="161">
        <v>123000</v>
      </c>
    </row>
    <row r="33" spans="1:4" ht="15" x14ac:dyDescent="0.25">
      <c r="A33" s="182"/>
      <c r="B33" s="117" t="s">
        <v>38</v>
      </c>
      <c r="C33" s="191">
        <v>2</v>
      </c>
      <c r="D33" s="161">
        <v>2227600</v>
      </c>
    </row>
    <row r="34" spans="1:4" ht="15.75" thickBot="1" x14ac:dyDescent="0.3">
      <c r="A34" s="162" t="s">
        <v>228</v>
      </c>
      <c r="B34" s="113" t="s">
        <v>13</v>
      </c>
      <c r="C34" s="192">
        <f>SUM(C29:C33)</f>
        <v>47</v>
      </c>
      <c r="D34" s="163">
        <f>SUM(D29:D33)</f>
        <v>7461401</v>
      </c>
    </row>
    <row r="35" spans="1:4" ht="15" x14ac:dyDescent="0.25">
      <c r="A35" s="159" t="s">
        <v>152</v>
      </c>
      <c r="B35" s="117" t="s">
        <v>153</v>
      </c>
      <c r="C35" s="191">
        <v>1</v>
      </c>
      <c r="D35" s="161">
        <v>46398</v>
      </c>
    </row>
    <row r="36" spans="1:4" ht="15" x14ac:dyDescent="0.25">
      <c r="A36" s="182"/>
      <c r="B36" s="117" t="s">
        <v>41</v>
      </c>
      <c r="C36" s="191">
        <v>9</v>
      </c>
      <c r="D36" s="161">
        <v>921937</v>
      </c>
    </row>
    <row r="37" spans="1:4" ht="15" x14ac:dyDescent="0.25">
      <c r="A37" s="182"/>
      <c r="B37" s="117" t="s">
        <v>132</v>
      </c>
      <c r="C37" s="191">
        <v>14</v>
      </c>
      <c r="D37" s="161">
        <v>1406297</v>
      </c>
    </row>
    <row r="38" spans="1:4" ht="15" x14ac:dyDescent="0.25">
      <c r="A38" s="182"/>
      <c r="B38" s="117" t="s">
        <v>196</v>
      </c>
      <c r="C38" s="191">
        <v>67</v>
      </c>
      <c r="D38" s="161">
        <v>10252958</v>
      </c>
    </row>
    <row r="39" spans="1:4" ht="15.75" thickBot="1" x14ac:dyDescent="0.3">
      <c r="A39" s="162" t="s">
        <v>227</v>
      </c>
      <c r="B39" s="113" t="s">
        <v>13</v>
      </c>
      <c r="C39" s="192">
        <f>SUM(C35:C38)</f>
        <v>91</v>
      </c>
      <c r="D39" s="163">
        <f>SUM(D35:D38)</f>
        <v>12627590</v>
      </c>
    </row>
    <row r="40" spans="1:4" ht="15" x14ac:dyDescent="0.25">
      <c r="A40" s="159" t="s">
        <v>157</v>
      </c>
      <c r="B40" s="117" t="s">
        <v>134</v>
      </c>
      <c r="C40" s="191">
        <v>20</v>
      </c>
      <c r="D40" s="161">
        <v>6121366</v>
      </c>
    </row>
    <row r="41" spans="1:4" ht="15" x14ac:dyDescent="0.25">
      <c r="A41" s="182"/>
      <c r="B41" s="117" t="s">
        <v>272</v>
      </c>
      <c r="C41" s="191">
        <v>1</v>
      </c>
      <c r="D41" s="161">
        <v>98251</v>
      </c>
    </row>
    <row r="42" spans="1:4" ht="15" x14ac:dyDescent="0.25">
      <c r="A42" s="182"/>
      <c r="B42" s="117" t="s">
        <v>48</v>
      </c>
      <c r="C42" s="191">
        <v>21</v>
      </c>
      <c r="D42" s="161">
        <v>4529933</v>
      </c>
    </row>
    <row r="43" spans="1:4" ht="15" x14ac:dyDescent="0.25">
      <c r="A43" s="182"/>
      <c r="B43" s="117" t="s">
        <v>158</v>
      </c>
      <c r="C43" s="191">
        <v>4</v>
      </c>
      <c r="D43" s="161">
        <v>600212</v>
      </c>
    </row>
    <row r="44" spans="1:4" ht="15" x14ac:dyDescent="0.25">
      <c r="A44" s="182"/>
      <c r="B44" s="117" t="s">
        <v>197</v>
      </c>
      <c r="C44" s="191">
        <v>8</v>
      </c>
      <c r="D44" s="161">
        <v>2232042</v>
      </c>
    </row>
    <row r="45" spans="1:4" ht="15" x14ac:dyDescent="0.25">
      <c r="A45" s="182"/>
      <c r="B45" s="117" t="s">
        <v>107</v>
      </c>
      <c r="C45" s="191">
        <v>1</v>
      </c>
      <c r="D45" s="161">
        <v>13500</v>
      </c>
    </row>
    <row r="46" spans="1:4" ht="15" x14ac:dyDescent="0.25">
      <c r="A46" s="182"/>
      <c r="B46" s="117" t="s">
        <v>136</v>
      </c>
      <c r="C46" s="191">
        <v>4</v>
      </c>
      <c r="D46" s="161">
        <v>50741</v>
      </c>
    </row>
    <row r="47" spans="1:4" ht="15" x14ac:dyDescent="0.25">
      <c r="A47" s="182"/>
      <c r="B47" s="117" t="s">
        <v>51</v>
      </c>
      <c r="C47" s="191">
        <v>3</v>
      </c>
      <c r="D47" s="161">
        <v>91604</v>
      </c>
    </row>
    <row r="48" spans="1:4" ht="15" x14ac:dyDescent="0.25">
      <c r="A48" s="182"/>
      <c r="B48" s="117" t="s">
        <v>159</v>
      </c>
      <c r="C48" s="191">
        <v>21</v>
      </c>
      <c r="D48" s="161">
        <v>7436456</v>
      </c>
    </row>
    <row r="49" spans="1:4" ht="15" x14ac:dyDescent="0.25">
      <c r="A49" s="182"/>
      <c r="B49" s="117" t="s">
        <v>160</v>
      </c>
      <c r="C49" s="191">
        <v>15</v>
      </c>
      <c r="D49" s="161">
        <v>3613844</v>
      </c>
    </row>
    <row r="50" spans="1:4" ht="15" x14ac:dyDescent="0.25">
      <c r="A50" s="182"/>
      <c r="B50" s="117" t="s">
        <v>198</v>
      </c>
      <c r="C50" s="191">
        <v>3</v>
      </c>
      <c r="D50" s="161">
        <v>426769</v>
      </c>
    </row>
    <row r="51" spans="1:4" ht="15" x14ac:dyDescent="0.25">
      <c r="A51" s="182"/>
      <c r="B51" s="117" t="s">
        <v>161</v>
      </c>
      <c r="C51" s="191">
        <v>4</v>
      </c>
      <c r="D51" s="161">
        <v>739316</v>
      </c>
    </row>
    <row r="52" spans="1:4" ht="15" x14ac:dyDescent="0.25">
      <c r="A52" s="182"/>
      <c r="B52" s="117" t="s">
        <v>199</v>
      </c>
      <c r="C52" s="191">
        <v>4</v>
      </c>
      <c r="D52" s="161">
        <v>1027334</v>
      </c>
    </row>
    <row r="53" spans="1:4" ht="15" x14ac:dyDescent="0.25">
      <c r="A53" s="182"/>
      <c r="B53" s="117" t="s">
        <v>162</v>
      </c>
      <c r="C53" s="191">
        <v>10</v>
      </c>
      <c r="D53" s="161">
        <v>2487247</v>
      </c>
    </row>
    <row r="54" spans="1:4" ht="15" x14ac:dyDescent="0.25">
      <c r="A54" s="182"/>
      <c r="B54" s="117" t="s">
        <v>163</v>
      </c>
      <c r="C54" s="191">
        <v>31</v>
      </c>
      <c r="D54" s="161">
        <v>10217085</v>
      </c>
    </row>
    <row r="55" spans="1:4" ht="15" x14ac:dyDescent="0.25">
      <c r="A55" s="182"/>
      <c r="B55" s="117" t="s">
        <v>200</v>
      </c>
      <c r="C55" s="191">
        <v>6</v>
      </c>
      <c r="D55" s="161">
        <v>4703800</v>
      </c>
    </row>
    <row r="56" spans="1:4" ht="15" x14ac:dyDescent="0.25">
      <c r="A56" s="182"/>
      <c r="B56" s="117" t="s">
        <v>201</v>
      </c>
      <c r="C56" s="191">
        <v>1</v>
      </c>
      <c r="D56" s="161">
        <v>0</v>
      </c>
    </row>
    <row r="57" spans="1:4" ht="15" x14ac:dyDescent="0.25">
      <c r="A57" s="182"/>
      <c r="B57" s="117" t="s">
        <v>164</v>
      </c>
      <c r="C57" s="191">
        <v>42</v>
      </c>
      <c r="D57" s="161">
        <v>7854856</v>
      </c>
    </row>
    <row r="58" spans="1:4" ht="15" x14ac:dyDescent="0.25">
      <c r="A58" s="182"/>
      <c r="B58" s="117" t="s">
        <v>202</v>
      </c>
      <c r="C58" s="191">
        <v>6</v>
      </c>
      <c r="D58" s="161">
        <v>1470588</v>
      </c>
    </row>
    <row r="59" spans="1:4" ht="15" x14ac:dyDescent="0.25">
      <c r="A59" s="182"/>
      <c r="B59" s="117" t="s">
        <v>203</v>
      </c>
      <c r="C59" s="191">
        <v>17</v>
      </c>
      <c r="D59" s="161">
        <v>5393355</v>
      </c>
    </row>
    <row r="60" spans="1:4" ht="15" x14ac:dyDescent="0.25">
      <c r="A60" s="182"/>
      <c r="B60" s="117" t="s">
        <v>137</v>
      </c>
      <c r="C60" s="191">
        <v>22</v>
      </c>
      <c r="D60" s="161">
        <v>7720880</v>
      </c>
    </row>
    <row r="61" spans="1:4" ht="15" x14ac:dyDescent="0.25">
      <c r="A61" s="182"/>
      <c r="B61" s="117" t="s">
        <v>54</v>
      </c>
      <c r="C61" s="191">
        <v>22</v>
      </c>
      <c r="D61" s="161">
        <v>3630528</v>
      </c>
    </row>
    <row r="62" spans="1:4" ht="15" x14ac:dyDescent="0.25">
      <c r="A62" s="182"/>
      <c r="B62" s="117" t="s">
        <v>268</v>
      </c>
      <c r="C62" s="191">
        <v>4</v>
      </c>
      <c r="D62" s="161">
        <v>329363</v>
      </c>
    </row>
    <row r="63" spans="1:4" ht="15" x14ac:dyDescent="0.25">
      <c r="A63" s="182"/>
      <c r="B63" s="117" t="s">
        <v>204</v>
      </c>
      <c r="C63" s="191">
        <v>13</v>
      </c>
      <c r="D63" s="161">
        <v>2868257</v>
      </c>
    </row>
    <row r="64" spans="1:4" ht="15" x14ac:dyDescent="0.25">
      <c r="A64" s="182"/>
      <c r="B64" s="117" t="s">
        <v>165</v>
      </c>
      <c r="C64" s="191">
        <v>5</v>
      </c>
      <c r="D64" s="161">
        <v>1130107</v>
      </c>
    </row>
    <row r="65" spans="1:4" ht="15" x14ac:dyDescent="0.25">
      <c r="A65" s="182"/>
      <c r="B65" s="117" t="s">
        <v>269</v>
      </c>
      <c r="C65" s="191">
        <v>8</v>
      </c>
      <c r="D65" s="161">
        <v>2128883</v>
      </c>
    </row>
    <row r="66" spans="1:4" ht="15" x14ac:dyDescent="0.25">
      <c r="A66" s="182"/>
      <c r="B66" s="117" t="s">
        <v>56</v>
      </c>
      <c r="C66" s="191">
        <v>8</v>
      </c>
      <c r="D66" s="161">
        <v>3279306</v>
      </c>
    </row>
    <row r="67" spans="1:4" ht="15" x14ac:dyDescent="0.25">
      <c r="A67" s="182"/>
      <c r="B67" s="117" t="s">
        <v>139</v>
      </c>
      <c r="C67" s="191">
        <v>10</v>
      </c>
      <c r="D67" s="161">
        <v>461708</v>
      </c>
    </row>
    <row r="68" spans="1:4" ht="15" x14ac:dyDescent="0.25">
      <c r="A68" s="182"/>
      <c r="B68" s="117" t="s">
        <v>58</v>
      </c>
      <c r="C68" s="191">
        <v>43</v>
      </c>
      <c r="D68" s="161">
        <v>7400933</v>
      </c>
    </row>
    <row r="69" spans="1:4" ht="15" x14ac:dyDescent="0.25">
      <c r="A69" s="182"/>
      <c r="B69" s="117" t="s">
        <v>166</v>
      </c>
      <c r="C69" s="191">
        <v>4</v>
      </c>
      <c r="D69" s="161">
        <v>158058</v>
      </c>
    </row>
    <row r="70" spans="1:4" ht="15" x14ac:dyDescent="0.25">
      <c r="A70" s="182"/>
      <c r="B70" s="117" t="s">
        <v>206</v>
      </c>
      <c r="C70" s="191">
        <v>4</v>
      </c>
      <c r="D70" s="161">
        <v>543687</v>
      </c>
    </row>
    <row r="71" spans="1:4" ht="15" x14ac:dyDescent="0.25">
      <c r="A71" s="182"/>
      <c r="B71" s="117" t="s">
        <v>167</v>
      </c>
      <c r="C71" s="191">
        <v>3</v>
      </c>
      <c r="D71" s="161">
        <v>609160</v>
      </c>
    </row>
    <row r="72" spans="1:4" ht="15" x14ac:dyDescent="0.25">
      <c r="A72" s="182"/>
      <c r="B72" s="117" t="s">
        <v>59</v>
      </c>
      <c r="C72" s="191">
        <v>29</v>
      </c>
      <c r="D72" s="161">
        <v>9787671</v>
      </c>
    </row>
    <row r="73" spans="1:4" ht="15" x14ac:dyDescent="0.25">
      <c r="A73" s="182"/>
      <c r="B73" s="117" t="s">
        <v>207</v>
      </c>
      <c r="C73" s="191">
        <v>3</v>
      </c>
      <c r="D73" s="161">
        <v>62167</v>
      </c>
    </row>
    <row r="74" spans="1:4" ht="15" x14ac:dyDescent="0.25">
      <c r="A74" s="182"/>
      <c r="B74" s="117" t="s">
        <v>260</v>
      </c>
      <c r="C74" s="191">
        <v>2</v>
      </c>
      <c r="D74" s="161">
        <v>18755</v>
      </c>
    </row>
    <row r="75" spans="1:4" ht="15" x14ac:dyDescent="0.25">
      <c r="A75" s="182"/>
      <c r="B75" s="117" t="s">
        <v>169</v>
      </c>
      <c r="C75" s="191">
        <v>4</v>
      </c>
      <c r="D75" s="161">
        <v>1144348</v>
      </c>
    </row>
    <row r="76" spans="1:4" ht="15" x14ac:dyDescent="0.25">
      <c r="A76" s="182"/>
      <c r="B76" s="117" t="s">
        <v>60</v>
      </c>
      <c r="C76" s="191">
        <v>12</v>
      </c>
      <c r="D76" s="161">
        <v>5211229</v>
      </c>
    </row>
    <row r="77" spans="1:4" ht="15" x14ac:dyDescent="0.25">
      <c r="A77" s="182"/>
      <c r="B77" s="117" t="s">
        <v>61</v>
      </c>
      <c r="C77" s="191">
        <v>37</v>
      </c>
      <c r="D77" s="161">
        <v>19499768</v>
      </c>
    </row>
    <row r="78" spans="1:4" ht="15" x14ac:dyDescent="0.25">
      <c r="A78" s="182"/>
      <c r="B78" s="117" t="s">
        <v>62</v>
      </c>
      <c r="C78" s="191">
        <v>2</v>
      </c>
      <c r="D78" s="161">
        <v>54946</v>
      </c>
    </row>
    <row r="79" spans="1:4" ht="15" x14ac:dyDescent="0.25">
      <c r="A79" s="182"/>
      <c r="B79" s="117" t="s">
        <v>63</v>
      </c>
      <c r="C79" s="191">
        <v>8</v>
      </c>
      <c r="D79" s="161">
        <v>511380</v>
      </c>
    </row>
    <row r="80" spans="1:4" ht="15" x14ac:dyDescent="0.25">
      <c r="A80" s="182"/>
      <c r="B80" s="117" t="s">
        <v>211</v>
      </c>
      <c r="C80" s="191">
        <v>4</v>
      </c>
      <c r="D80" s="161">
        <v>665577</v>
      </c>
    </row>
    <row r="81" spans="1:4" ht="15" x14ac:dyDescent="0.25">
      <c r="A81" s="182"/>
      <c r="B81" s="117" t="s">
        <v>238</v>
      </c>
      <c r="C81" s="191">
        <v>1</v>
      </c>
      <c r="D81" s="161">
        <v>0</v>
      </c>
    </row>
    <row r="82" spans="1:4" ht="15" x14ac:dyDescent="0.25">
      <c r="A82" s="182"/>
      <c r="B82" s="117" t="s">
        <v>171</v>
      </c>
      <c r="C82" s="191">
        <v>1</v>
      </c>
      <c r="D82" s="161">
        <v>228750</v>
      </c>
    </row>
    <row r="83" spans="1:4" ht="15" x14ac:dyDescent="0.25">
      <c r="A83" s="182"/>
      <c r="B83" s="117" t="s">
        <v>172</v>
      </c>
      <c r="C83" s="191">
        <v>4</v>
      </c>
      <c r="D83" s="161">
        <v>604877</v>
      </c>
    </row>
    <row r="84" spans="1:4" ht="15" x14ac:dyDescent="0.25">
      <c r="A84" s="182"/>
      <c r="B84" s="117" t="s">
        <v>64</v>
      </c>
      <c r="C84" s="191">
        <v>25</v>
      </c>
      <c r="D84" s="161">
        <v>3840480</v>
      </c>
    </row>
    <row r="85" spans="1:4" ht="15.75" thickBot="1" x14ac:dyDescent="0.3">
      <c r="A85" s="162" t="s">
        <v>230</v>
      </c>
      <c r="B85" s="113" t="s">
        <v>13</v>
      </c>
      <c r="C85" s="192">
        <f>SUM(C40:C84)</f>
        <v>500</v>
      </c>
      <c r="D85" s="163">
        <f>SUM(D40:D84)</f>
        <v>130999117</v>
      </c>
    </row>
    <row r="86" spans="1:4" ht="15" x14ac:dyDescent="0.25">
      <c r="A86" s="159" t="s">
        <v>175</v>
      </c>
      <c r="B86" s="117" t="s">
        <v>176</v>
      </c>
      <c r="C86" s="191">
        <v>3</v>
      </c>
      <c r="D86" s="161">
        <v>515022</v>
      </c>
    </row>
    <row r="87" spans="1:4" ht="15" x14ac:dyDescent="0.25">
      <c r="A87" s="182"/>
      <c r="B87" s="117" t="s">
        <v>273</v>
      </c>
      <c r="C87" s="191">
        <v>2</v>
      </c>
      <c r="D87" s="161">
        <v>176942</v>
      </c>
    </row>
    <row r="88" spans="1:4" ht="15" x14ac:dyDescent="0.25">
      <c r="A88" s="182"/>
      <c r="B88" s="117" t="s">
        <v>177</v>
      </c>
      <c r="C88" s="191">
        <v>2</v>
      </c>
      <c r="D88" s="161">
        <v>176997</v>
      </c>
    </row>
    <row r="89" spans="1:4" ht="15" x14ac:dyDescent="0.25">
      <c r="A89" s="182"/>
      <c r="B89" s="117" t="s">
        <v>140</v>
      </c>
      <c r="C89" s="191">
        <v>3</v>
      </c>
      <c r="D89" s="161">
        <v>4869828</v>
      </c>
    </row>
    <row r="90" spans="1:4" ht="15" x14ac:dyDescent="0.25">
      <c r="A90" s="182"/>
      <c r="B90" s="117" t="s">
        <v>178</v>
      </c>
      <c r="C90" s="191">
        <v>4</v>
      </c>
      <c r="D90" s="161">
        <v>1064265</v>
      </c>
    </row>
    <row r="91" spans="1:4" ht="15.75" thickBot="1" x14ac:dyDescent="0.3">
      <c r="A91" s="162" t="s">
        <v>229</v>
      </c>
      <c r="B91" s="113" t="s">
        <v>13</v>
      </c>
      <c r="C91" s="192">
        <f>SUM(C86:C90)</f>
        <v>14</v>
      </c>
      <c r="D91" s="163">
        <f>SUM(D86:D90)</f>
        <v>6803054</v>
      </c>
    </row>
    <row r="92" spans="1:4" ht="15" x14ac:dyDescent="0.25">
      <c r="A92" s="159" t="s">
        <v>214</v>
      </c>
      <c r="B92" s="117" t="s">
        <v>215</v>
      </c>
      <c r="C92" s="191">
        <v>60</v>
      </c>
      <c r="D92" s="161">
        <v>5367063</v>
      </c>
    </row>
    <row r="93" spans="1:4" ht="15" x14ac:dyDescent="0.25">
      <c r="A93" s="182"/>
      <c r="B93" s="117" t="s">
        <v>240</v>
      </c>
      <c r="C93" s="191">
        <v>15</v>
      </c>
      <c r="D93" s="161">
        <v>337214</v>
      </c>
    </row>
    <row r="94" spans="1:4" ht="15" x14ac:dyDescent="0.25">
      <c r="A94" s="182"/>
      <c r="B94" s="117" t="s">
        <v>217</v>
      </c>
      <c r="C94" s="191">
        <v>11</v>
      </c>
      <c r="D94" s="161">
        <v>245128</v>
      </c>
    </row>
    <row r="95" spans="1:4" ht="15.75" thickBot="1" x14ac:dyDescent="0.3">
      <c r="A95" s="162" t="s">
        <v>231</v>
      </c>
      <c r="B95" s="113" t="s">
        <v>13</v>
      </c>
      <c r="C95" s="192">
        <f>SUM(C92:C94)</f>
        <v>86</v>
      </c>
      <c r="D95" s="163">
        <f>SUM(D92:D94)</f>
        <v>5949405</v>
      </c>
    </row>
    <row r="96" spans="1:4" ht="15" x14ac:dyDescent="0.25">
      <c r="A96" s="159" t="s">
        <v>180</v>
      </c>
      <c r="B96" s="117" t="s">
        <v>250</v>
      </c>
      <c r="C96" s="191">
        <v>1</v>
      </c>
      <c r="D96" s="161">
        <v>34926</v>
      </c>
    </row>
    <row r="97" spans="1:4" ht="15" x14ac:dyDescent="0.25">
      <c r="A97" s="182"/>
      <c r="B97" s="117" t="s">
        <v>212</v>
      </c>
      <c r="C97" s="191">
        <v>1</v>
      </c>
      <c r="D97" s="161">
        <v>10000</v>
      </c>
    </row>
    <row r="98" spans="1:4" ht="15.75" thickBot="1" x14ac:dyDescent="0.3">
      <c r="A98" s="162" t="s">
        <v>232</v>
      </c>
      <c r="B98" s="113" t="s">
        <v>13</v>
      </c>
      <c r="C98" s="192">
        <f>SUM(C96:C97)</f>
        <v>2</v>
      </c>
      <c r="D98" s="163">
        <f>SUM(D96:D97)</f>
        <v>44926</v>
      </c>
    </row>
    <row r="99" spans="1:4" ht="15" x14ac:dyDescent="0.25">
      <c r="A99" s="159" t="s">
        <v>190</v>
      </c>
      <c r="B99" s="117" t="s">
        <v>218</v>
      </c>
      <c r="C99" s="191">
        <v>7</v>
      </c>
      <c r="D99" s="161">
        <v>516766</v>
      </c>
    </row>
    <row r="100" spans="1:4" ht="15" x14ac:dyDescent="0.25">
      <c r="A100" s="182"/>
      <c r="B100" s="117" t="s">
        <v>219</v>
      </c>
      <c r="C100" s="191">
        <v>60</v>
      </c>
      <c r="D100" s="161">
        <v>4086770</v>
      </c>
    </row>
    <row r="101" spans="1:4" ht="15.75" thickBot="1" x14ac:dyDescent="0.3">
      <c r="A101" s="162" t="s">
        <v>225</v>
      </c>
      <c r="B101" s="113" t="s">
        <v>13</v>
      </c>
      <c r="C101" s="192">
        <f>SUM(C99:C100)</f>
        <v>67</v>
      </c>
      <c r="D101" s="163">
        <f>SUM(D99:D100)</f>
        <v>4603536</v>
      </c>
    </row>
    <row r="102" spans="1:4" ht="15" x14ac:dyDescent="0.25">
      <c r="A102" s="159" t="s">
        <v>191</v>
      </c>
      <c r="B102" s="117" t="s">
        <v>89</v>
      </c>
      <c r="C102" s="191">
        <v>1</v>
      </c>
      <c r="D102" s="161">
        <v>20000</v>
      </c>
    </row>
    <row r="103" spans="1:4" ht="15.75" thickBot="1" x14ac:dyDescent="0.3">
      <c r="A103" s="162" t="s">
        <v>234</v>
      </c>
      <c r="B103" s="113" t="s">
        <v>13</v>
      </c>
      <c r="C103" s="192">
        <f>SUM(C102)</f>
        <v>1</v>
      </c>
      <c r="D103" s="163">
        <f>SUM(D102)</f>
        <v>20000</v>
      </c>
    </row>
    <row r="104" spans="1:4" ht="15" x14ac:dyDescent="0.25">
      <c r="A104" s="160" t="s">
        <v>233</v>
      </c>
      <c r="B104" s="117" t="s">
        <v>109</v>
      </c>
      <c r="C104" s="191">
        <v>1</v>
      </c>
      <c r="D104" s="161">
        <v>2722</v>
      </c>
    </row>
    <row r="105" spans="1:4" ht="15" x14ac:dyDescent="0.25">
      <c r="A105" s="182"/>
      <c r="B105" s="117" t="s">
        <v>110</v>
      </c>
      <c r="C105" s="191">
        <v>1</v>
      </c>
      <c r="D105" s="161">
        <v>11309</v>
      </c>
    </row>
    <row r="106" spans="1:4" ht="15" x14ac:dyDescent="0.25">
      <c r="A106" s="182"/>
      <c r="B106" s="117" t="s">
        <v>183</v>
      </c>
      <c r="C106" s="191">
        <v>3</v>
      </c>
      <c r="D106" s="161">
        <v>393978</v>
      </c>
    </row>
    <row r="107" spans="1:4" ht="15" x14ac:dyDescent="0.25">
      <c r="A107" s="182"/>
      <c r="B107" s="117" t="s">
        <v>263</v>
      </c>
      <c r="C107" s="191">
        <v>1</v>
      </c>
      <c r="D107" s="161">
        <v>4000</v>
      </c>
    </row>
    <row r="108" spans="1:4" ht="15" x14ac:dyDescent="0.25">
      <c r="A108" s="182"/>
      <c r="B108" s="117" t="s">
        <v>264</v>
      </c>
      <c r="C108" s="191">
        <v>2</v>
      </c>
      <c r="D108" s="161">
        <v>4693151</v>
      </c>
    </row>
    <row r="109" spans="1:4" ht="15" x14ac:dyDescent="0.25">
      <c r="A109" s="182"/>
      <c r="B109" s="117" t="s">
        <v>274</v>
      </c>
      <c r="C109" s="191">
        <v>1</v>
      </c>
      <c r="D109" s="161">
        <v>80005</v>
      </c>
    </row>
    <row r="110" spans="1:4" ht="15" x14ac:dyDescent="0.25">
      <c r="A110" s="182"/>
      <c r="B110" s="117" t="s">
        <v>78</v>
      </c>
      <c r="C110" s="191">
        <v>2</v>
      </c>
      <c r="D110" s="161">
        <v>55909</v>
      </c>
    </row>
    <row r="111" spans="1:4" ht="15" x14ac:dyDescent="0.25">
      <c r="A111" s="182"/>
      <c r="B111" s="117" t="s">
        <v>84</v>
      </c>
      <c r="C111" s="191">
        <v>2</v>
      </c>
      <c r="D111" s="161">
        <v>81000</v>
      </c>
    </row>
    <row r="112" spans="1:4" ht="15" x14ac:dyDescent="0.25">
      <c r="A112" s="182"/>
      <c r="B112" s="117" t="s">
        <v>185</v>
      </c>
      <c r="C112" s="191">
        <v>1</v>
      </c>
      <c r="D112" s="161">
        <v>7388</v>
      </c>
    </row>
    <row r="113" spans="1:4" ht="15" x14ac:dyDescent="0.25">
      <c r="A113" s="182"/>
      <c r="B113" s="117" t="s">
        <v>79</v>
      </c>
      <c r="C113" s="191">
        <v>3</v>
      </c>
      <c r="D113" s="161">
        <v>98565</v>
      </c>
    </row>
    <row r="114" spans="1:4" ht="15" x14ac:dyDescent="0.25">
      <c r="A114" s="182"/>
      <c r="B114" s="117" t="s">
        <v>253</v>
      </c>
      <c r="C114" s="191">
        <v>14</v>
      </c>
      <c r="D114" s="161">
        <v>5245467</v>
      </c>
    </row>
    <row r="115" spans="1:4" ht="15" x14ac:dyDescent="0.25">
      <c r="A115" s="182"/>
      <c r="B115" s="117" t="s">
        <v>222</v>
      </c>
      <c r="C115" s="191">
        <v>14</v>
      </c>
      <c r="D115" s="161">
        <v>4041667</v>
      </c>
    </row>
    <row r="116" spans="1:4" ht="15" x14ac:dyDescent="0.25">
      <c r="A116" s="182"/>
      <c r="B116" s="117" t="s">
        <v>255</v>
      </c>
      <c r="C116" s="191">
        <v>11</v>
      </c>
      <c r="D116" s="161">
        <v>6048379</v>
      </c>
    </row>
    <row r="117" spans="1:4" ht="15" x14ac:dyDescent="0.25">
      <c r="A117" s="183" t="s">
        <v>233</v>
      </c>
      <c r="B117" s="184" t="s">
        <v>13</v>
      </c>
      <c r="C117" s="193">
        <f>SUM(C104:C116)</f>
        <v>56</v>
      </c>
      <c r="D117" s="185">
        <f>SUM(D104:D116)</f>
        <v>20763540</v>
      </c>
    </row>
    <row r="118" spans="1:4" ht="13.5" thickBot="1" x14ac:dyDescent="0.25"/>
    <row r="119" spans="1:4" ht="15.75" thickBot="1" x14ac:dyDescent="0.25">
      <c r="A119" s="186" t="s">
        <v>275</v>
      </c>
      <c r="B119" s="187"/>
      <c r="C119" s="195">
        <f>C12+C28+C34+C39+C85+C91+C95+C98+C101+C103+C117</f>
        <v>1151</v>
      </c>
      <c r="D119" s="188">
        <f>D12+D28+D34+D39+D85+D91+D95+D98+D101+D103+D117</f>
        <v>214838248</v>
      </c>
    </row>
    <row r="121" spans="1:4" s="156" customFormat="1" ht="29.25" customHeight="1" x14ac:dyDescent="0.2">
      <c r="A121" s="252" t="s">
        <v>277</v>
      </c>
      <c r="B121" s="253"/>
      <c r="C121" s="253"/>
      <c r="D121" s="253"/>
    </row>
  </sheetData>
  <mergeCells count="2">
    <mergeCell ref="A121:D121"/>
    <mergeCell ref="B2:D2"/>
  </mergeCells>
  <pageMargins left="0.5" right="0.5" top="0.5" bottom="0.5" header="0.17" footer="0.17"/>
  <pageSetup scale="69" fitToHeight="38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24"/>
  <sheetViews>
    <sheetView showGridLines="0" zoomScale="90" zoomScaleNormal="90" workbookViewId="0">
      <selection activeCell="A5" sqref="A5"/>
    </sheetView>
  </sheetViews>
  <sheetFormatPr defaultRowHeight="12.75" x14ac:dyDescent="0.2"/>
  <cols>
    <col min="1" max="1" width="55.7109375" style="158" customWidth="1"/>
    <col min="2" max="2" width="52.28515625" style="158" bestFit="1" customWidth="1"/>
    <col min="3" max="3" width="14.28515625" style="158" customWidth="1"/>
    <col min="4" max="4" width="18.5703125" style="158" bestFit="1" customWidth="1"/>
    <col min="5" max="16384" width="9.140625" style="158"/>
  </cols>
  <sheetData>
    <row r="1" spans="1:4" ht="24" customHeight="1" x14ac:dyDescent="0.2">
      <c r="A1" s="157"/>
      <c r="C1" s="197"/>
      <c r="D1" s="197"/>
    </row>
    <row r="2" spans="1:4" ht="24" customHeight="1" x14ac:dyDescent="0.2">
      <c r="A2" s="157"/>
      <c r="B2" s="254" t="s">
        <v>279</v>
      </c>
      <c r="C2" s="254"/>
      <c r="D2" s="254"/>
    </row>
    <row r="3" spans="1:4" ht="24" customHeight="1" thickBot="1" x14ac:dyDescent="0.25">
      <c r="A3" s="157"/>
      <c r="B3" s="157"/>
      <c r="C3" s="157"/>
      <c r="D3" s="157"/>
    </row>
    <row r="4" spans="1:4" s="156" customFormat="1" ht="21.75" customHeight="1" thickBot="1" x14ac:dyDescent="0.25">
      <c r="A4" s="169" t="s">
        <v>113</v>
      </c>
      <c r="B4" s="170" t="s">
        <v>99</v>
      </c>
      <c r="C4" s="171" t="s">
        <v>114</v>
      </c>
      <c r="D4" s="172" t="s">
        <v>276</v>
      </c>
    </row>
    <row r="5" spans="1:4" ht="15" x14ac:dyDescent="0.25">
      <c r="A5" s="159" t="s">
        <v>142</v>
      </c>
      <c r="B5" s="166" t="s">
        <v>3</v>
      </c>
      <c r="C5" s="167">
        <v>13</v>
      </c>
      <c r="D5" s="168">
        <v>1232169</v>
      </c>
    </row>
    <row r="6" spans="1:4" ht="15" x14ac:dyDescent="0.25">
      <c r="A6" s="160"/>
      <c r="B6" s="117" t="s">
        <v>5</v>
      </c>
      <c r="C6" s="118">
        <v>2</v>
      </c>
      <c r="D6" s="161">
        <v>58285</v>
      </c>
    </row>
    <row r="7" spans="1:4" ht="15" x14ac:dyDescent="0.25">
      <c r="A7" s="160"/>
      <c r="B7" s="117" t="s">
        <v>143</v>
      </c>
      <c r="C7" s="118">
        <v>4</v>
      </c>
      <c r="D7" s="161">
        <v>263641</v>
      </c>
    </row>
    <row r="8" spans="1:4" ht="15" x14ac:dyDescent="0.25">
      <c r="A8" s="160"/>
      <c r="B8" s="117" t="s">
        <v>122</v>
      </c>
      <c r="C8" s="118">
        <v>25</v>
      </c>
      <c r="D8" s="161">
        <v>2575244</v>
      </c>
    </row>
    <row r="9" spans="1:4" ht="15" x14ac:dyDescent="0.25">
      <c r="A9" s="160"/>
      <c r="B9" s="117" t="s">
        <v>11</v>
      </c>
      <c r="C9" s="118">
        <v>7</v>
      </c>
      <c r="D9" s="161">
        <v>657624</v>
      </c>
    </row>
    <row r="10" spans="1:4" ht="15" x14ac:dyDescent="0.25">
      <c r="A10" s="160"/>
      <c r="B10" s="117" t="s">
        <v>124</v>
      </c>
      <c r="C10" s="118">
        <v>44</v>
      </c>
      <c r="D10" s="161">
        <v>3981782</v>
      </c>
    </row>
    <row r="11" spans="1:4" ht="15" x14ac:dyDescent="0.25">
      <c r="A11" s="160"/>
      <c r="B11" s="117" t="s">
        <v>144</v>
      </c>
      <c r="C11" s="118">
        <v>13</v>
      </c>
      <c r="D11" s="161">
        <v>628819</v>
      </c>
    </row>
    <row r="12" spans="1:4" ht="15.75" thickBot="1" x14ac:dyDescent="0.3">
      <c r="A12" s="162" t="s">
        <v>224</v>
      </c>
      <c r="B12" s="113" t="s">
        <v>13</v>
      </c>
      <c r="C12" s="114">
        <f>SUM(C5:C11)</f>
        <v>108</v>
      </c>
      <c r="D12" s="163">
        <f>SUM(D5:D11)</f>
        <v>9397564</v>
      </c>
    </row>
    <row r="13" spans="1:4" ht="15" x14ac:dyDescent="0.25">
      <c r="A13" s="159" t="s">
        <v>145</v>
      </c>
      <c r="B13" s="117" t="s">
        <v>15</v>
      </c>
      <c r="C13" s="118">
        <v>5</v>
      </c>
      <c r="D13" s="161">
        <v>229278</v>
      </c>
    </row>
    <row r="14" spans="1:4" ht="15" x14ac:dyDescent="0.25">
      <c r="A14" s="160"/>
      <c r="B14" s="117" t="s">
        <v>17</v>
      </c>
      <c r="C14" s="118">
        <v>19</v>
      </c>
      <c r="D14" s="161">
        <v>2587057</v>
      </c>
    </row>
    <row r="15" spans="1:4" ht="15" x14ac:dyDescent="0.25">
      <c r="A15" s="160"/>
      <c r="B15" s="117" t="s">
        <v>19</v>
      </c>
      <c r="C15" s="118">
        <v>1</v>
      </c>
      <c r="D15" s="161">
        <v>17890</v>
      </c>
    </row>
    <row r="16" spans="1:4" ht="15" x14ac:dyDescent="0.25">
      <c r="A16" s="160"/>
      <c r="B16" s="117" t="s">
        <v>20</v>
      </c>
      <c r="C16" s="118">
        <v>19</v>
      </c>
      <c r="D16" s="161">
        <v>4826933</v>
      </c>
    </row>
    <row r="17" spans="1:4" ht="15" x14ac:dyDescent="0.25">
      <c r="A17" s="160"/>
      <c r="B17" s="117" t="s">
        <v>266</v>
      </c>
      <c r="C17" s="118">
        <v>2</v>
      </c>
      <c r="D17" s="161">
        <v>320679</v>
      </c>
    </row>
    <row r="18" spans="1:4" ht="15" x14ac:dyDescent="0.25">
      <c r="A18" s="160"/>
      <c r="B18" s="117" t="s">
        <v>147</v>
      </c>
      <c r="C18" s="118">
        <v>90</v>
      </c>
      <c r="D18" s="161">
        <v>1510756</v>
      </c>
    </row>
    <row r="19" spans="1:4" ht="15" x14ac:dyDescent="0.25">
      <c r="A19" s="160"/>
      <c r="B19" s="117" t="s">
        <v>22</v>
      </c>
      <c r="C19" s="118">
        <v>1</v>
      </c>
      <c r="D19" s="161">
        <v>191508</v>
      </c>
    </row>
    <row r="20" spans="1:4" ht="15" x14ac:dyDescent="0.25">
      <c r="A20" s="160"/>
      <c r="B20" s="117" t="s">
        <v>23</v>
      </c>
      <c r="C20" s="118">
        <v>7</v>
      </c>
      <c r="D20" s="161">
        <v>304073</v>
      </c>
    </row>
    <row r="21" spans="1:4" ht="15" x14ac:dyDescent="0.25">
      <c r="A21" s="160"/>
      <c r="B21" s="117" t="s">
        <v>24</v>
      </c>
      <c r="C21" s="118">
        <v>14</v>
      </c>
      <c r="D21" s="161">
        <v>1719932</v>
      </c>
    </row>
    <row r="22" spans="1:4" ht="15" x14ac:dyDescent="0.25">
      <c r="A22" s="160"/>
      <c r="B22" s="117" t="s">
        <v>259</v>
      </c>
      <c r="C22" s="118">
        <v>1</v>
      </c>
      <c r="D22" s="161">
        <v>1836</v>
      </c>
    </row>
    <row r="23" spans="1:4" ht="15" x14ac:dyDescent="0.25">
      <c r="A23" s="160"/>
      <c r="B23" s="117" t="s">
        <v>236</v>
      </c>
      <c r="C23" s="118">
        <v>1</v>
      </c>
      <c r="D23" s="161">
        <v>31570</v>
      </c>
    </row>
    <row r="24" spans="1:4" ht="15" x14ac:dyDescent="0.25">
      <c r="A24" s="160"/>
      <c r="B24" s="117" t="s">
        <v>27</v>
      </c>
      <c r="C24" s="118">
        <v>11</v>
      </c>
      <c r="D24" s="161">
        <v>1998523</v>
      </c>
    </row>
    <row r="25" spans="1:4" ht="15" x14ac:dyDescent="0.25">
      <c r="A25" s="160"/>
      <c r="B25" s="117" t="s">
        <v>28</v>
      </c>
      <c r="C25" s="118">
        <v>2</v>
      </c>
      <c r="D25" s="161">
        <v>118565</v>
      </c>
    </row>
    <row r="26" spans="1:4" ht="15" x14ac:dyDescent="0.25">
      <c r="A26" s="160"/>
      <c r="B26" s="117" t="s">
        <v>29</v>
      </c>
      <c r="C26" s="118">
        <v>32</v>
      </c>
      <c r="D26" s="161">
        <v>5105581</v>
      </c>
    </row>
    <row r="27" spans="1:4" ht="15" x14ac:dyDescent="0.25">
      <c r="A27" s="160"/>
      <c r="B27" s="117" t="s">
        <v>31</v>
      </c>
      <c r="C27" s="118">
        <v>1</v>
      </c>
      <c r="D27" s="161">
        <v>52404</v>
      </c>
    </row>
    <row r="28" spans="1:4" ht="15.75" thickBot="1" x14ac:dyDescent="0.3">
      <c r="A28" s="162" t="s">
        <v>226</v>
      </c>
      <c r="B28" s="113" t="s">
        <v>13</v>
      </c>
      <c r="C28" s="114">
        <f>SUM(C13:C27)</f>
        <v>206</v>
      </c>
      <c r="D28" s="163">
        <f>SUM(D13:D27)</f>
        <v>19016585</v>
      </c>
    </row>
    <row r="29" spans="1:4" ht="15" x14ac:dyDescent="0.25">
      <c r="A29" s="159" t="s">
        <v>149</v>
      </c>
      <c r="B29" s="117" t="s">
        <v>34</v>
      </c>
      <c r="C29" s="118">
        <v>22</v>
      </c>
      <c r="D29" s="161">
        <v>4379243</v>
      </c>
    </row>
    <row r="30" spans="1:4" ht="15" x14ac:dyDescent="0.25">
      <c r="A30" s="160"/>
      <c r="B30" s="117" t="s">
        <v>151</v>
      </c>
      <c r="C30" s="118">
        <v>2</v>
      </c>
      <c r="D30" s="161">
        <v>206135</v>
      </c>
    </row>
    <row r="31" spans="1:4" ht="15" x14ac:dyDescent="0.25">
      <c r="A31" s="160"/>
      <c r="B31" s="117" t="s">
        <v>128</v>
      </c>
      <c r="C31" s="118">
        <v>24</v>
      </c>
      <c r="D31" s="161">
        <v>1886520</v>
      </c>
    </row>
    <row r="32" spans="1:4" ht="15" x14ac:dyDescent="0.25">
      <c r="A32" s="160"/>
      <c r="B32" s="117" t="s">
        <v>267</v>
      </c>
      <c r="C32" s="118">
        <v>2</v>
      </c>
      <c r="D32" s="161">
        <v>7500</v>
      </c>
    </row>
    <row r="33" spans="1:4" ht="15" x14ac:dyDescent="0.25">
      <c r="A33" s="160"/>
      <c r="B33" s="117" t="s">
        <v>38</v>
      </c>
      <c r="C33" s="118">
        <v>7</v>
      </c>
      <c r="D33" s="161">
        <v>2599521</v>
      </c>
    </row>
    <row r="34" spans="1:4" ht="15.75" thickBot="1" x14ac:dyDescent="0.3">
      <c r="A34" s="162" t="s">
        <v>228</v>
      </c>
      <c r="B34" s="113" t="s">
        <v>13</v>
      </c>
      <c r="C34" s="114">
        <f>SUM(C29:C33)</f>
        <v>57</v>
      </c>
      <c r="D34" s="163">
        <f>SUM(D29:D33)</f>
        <v>9078919</v>
      </c>
    </row>
    <row r="35" spans="1:4" ht="15" x14ac:dyDescent="0.25">
      <c r="A35" s="159" t="s">
        <v>152</v>
      </c>
      <c r="B35" s="117" t="s">
        <v>153</v>
      </c>
      <c r="C35" s="118">
        <v>1</v>
      </c>
      <c r="D35" s="161">
        <v>43441</v>
      </c>
    </row>
    <row r="36" spans="1:4" ht="15" x14ac:dyDescent="0.25">
      <c r="A36" s="160"/>
      <c r="B36" s="117" t="s">
        <v>41</v>
      </c>
      <c r="C36" s="118">
        <v>12</v>
      </c>
      <c r="D36" s="161">
        <v>1769007</v>
      </c>
    </row>
    <row r="37" spans="1:4" ht="15" x14ac:dyDescent="0.25">
      <c r="A37" s="160"/>
      <c r="B37" s="117" t="s">
        <v>132</v>
      </c>
      <c r="C37" s="118">
        <v>18</v>
      </c>
      <c r="D37" s="161">
        <v>2024777</v>
      </c>
    </row>
    <row r="38" spans="1:4" ht="15" x14ac:dyDescent="0.25">
      <c r="A38" s="160"/>
      <c r="B38" s="117" t="s">
        <v>196</v>
      </c>
      <c r="C38" s="118">
        <v>50</v>
      </c>
      <c r="D38" s="161">
        <v>5640888</v>
      </c>
    </row>
    <row r="39" spans="1:4" ht="15.75" thickBot="1" x14ac:dyDescent="0.3">
      <c r="A39" s="162" t="s">
        <v>227</v>
      </c>
      <c r="B39" s="113" t="s">
        <v>13</v>
      </c>
      <c r="C39" s="114">
        <f>SUM(C35:C38)</f>
        <v>81</v>
      </c>
      <c r="D39" s="163">
        <f>SUM(D35:D38)</f>
        <v>9478113</v>
      </c>
    </row>
    <row r="40" spans="1:4" ht="15" x14ac:dyDescent="0.25">
      <c r="A40" s="159" t="s">
        <v>157</v>
      </c>
      <c r="B40" s="117" t="s">
        <v>134</v>
      </c>
      <c r="C40" s="118">
        <v>20</v>
      </c>
      <c r="D40" s="161">
        <v>7586260</v>
      </c>
    </row>
    <row r="41" spans="1:4" ht="15" x14ac:dyDescent="0.25">
      <c r="A41" s="160"/>
      <c r="B41" s="117" t="s">
        <v>48</v>
      </c>
      <c r="C41" s="118">
        <v>19</v>
      </c>
      <c r="D41" s="161">
        <v>6390579</v>
      </c>
    </row>
    <row r="42" spans="1:4" ht="15" x14ac:dyDescent="0.25">
      <c r="A42" s="160"/>
      <c r="B42" s="117" t="s">
        <v>158</v>
      </c>
      <c r="C42" s="118">
        <v>5</v>
      </c>
      <c r="D42" s="161">
        <v>3016375</v>
      </c>
    </row>
    <row r="43" spans="1:4" ht="15" x14ac:dyDescent="0.25">
      <c r="A43" s="160"/>
      <c r="B43" s="117" t="s">
        <v>197</v>
      </c>
      <c r="C43" s="118">
        <v>7</v>
      </c>
      <c r="D43" s="161">
        <v>2299873</v>
      </c>
    </row>
    <row r="44" spans="1:4" ht="15" x14ac:dyDescent="0.25">
      <c r="A44" s="160"/>
      <c r="B44" s="117" t="s">
        <v>107</v>
      </c>
      <c r="C44" s="118">
        <v>1</v>
      </c>
      <c r="D44" s="161">
        <v>12000</v>
      </c>
    </row>
    <row r="45" spans="1:4" ht="15" x14ac:dyDescent="0.25">
      <c r="A45" s="160"/>
      <c r="B45" s="117" t="s">
        <v>136</v>
      </c>
      <c r="C45" s="118">
        <v>5</v>
      </c>
      <c r="D45" s="161">
        <v>881197</v>
      </c>
    </row>
    <row r="46" spans="1:4" ht="15" x14ac:dyDescent="0.25">
      <c r="A46" s="160"/>
      <c r="B46" s="117" t="s">
        <v>159</v>
      </c>
      <c r="C46" s="118">
        <v>26</v>
      </c>
      <c r="D46" s="161">
        <v>4847426</v>
      </c>
    </row>
    <row r="47" spans="1:4" ht="15" x14ac:dyDescent="0.25">
      <c r="A47" s="160"/>
      <c r="B47" s="117" t="s">
        <v>160</v>
      </c>
      <c r="C47" s="118">
        <v>24</v>
      </c>
      <c r="D47" s="161">
        <v>4469954</v>
      </c>
    </row>
    <row r="48" spans="1:4" ht="15" x14ac:dyDescent="0.25">
      <c r="A48" s="160"/>
      <c r="B48" s="117" t="s">
        <v>198</v>
      </c>
      <c r="C48" s="118">
        <v>4</v>
      </c>
      <c r="D48" s="161">
        <v>419545</v>
      </c>
    </row>
    <row r="49" spans="1:4" ht="15" x14ac:dyDescent="0.25">
      <c r="A49" s="160"/>
      <c r="B49" s="117" t="s">
        <v>237</v>
      </c>
      <c r="C49" s="118">
        <v>1</v>
      </c>
      <c r="D49" s="161">
        <v>37800</v>
      </c>
    </row>
    <row r="50" spans="1:4" ht="15" x14ac:dyDescent="0.25">
      <c r="A50" s="160"/>
      <c r="B50" s="117" t="s">
        <v>161</v>
      </c>
      <c r="C50" s="118">
        <v>4</v>
      </c>
      <c r="D50" s="161">
        <v>982910</v>
      </c>
    </row>
    <row r="51" spans="1:4" ht="15" x14ac:dyDescent="0.25">
      <c r="A51" s="160"/>
      <c r="B51" s="117" t="s">
        <v>199</v>
      </c>
      <c r="C51" s="118">
        <v>2</v>
      </c>
      <c r="D51" s="161">
        <v>509994</v>
      </c>
    </row>
    <row r="52" spans="1:4" ht="15" x14ac:dyDescent="0.25">
      <c r="A52" s="160"/>
      <c r="B52" s="117" t="s">
        <v>162</v>
      </c>
      <c r="C52" s="118">
        <v>13</v>
      </c>
      <c r="D52" s="161">
        <v>4079319</v>
      </c>
    </row>
    <row r="53" spans="1:4" ht="15" x14ac:dyDescent="0.25">
      <c r="A53" s="160"/>
      <c r="B53" s="117" t="s">
        <v>163</v>
      </c>
      <c r="C53" s="118">
        <v>23</v>
      </c>
      <c r="D53" s="161">
        <v>11848259</v>
      </c>
    </row>
    <row r="54" spans="1:4" ht="15" x14ac:dyDescent="0.25">
      <c r="A54" s="160"/>
      <c r="B54" s="117" t="s">
        <v>200</v>
      </c>
      <c r="C54" s="118">
        <v>8</v>
      </c>
      <c r="D54" s="161">
        <v>2591888</v>
      </c>
    </row>
    <row r="55" spans="1:4" ht="15" x14ac:dyDescent="0.25">
      <c r="A55" s="160"/>
      <c r="B55" s="117" t="s">
        <v>201</v>
      </c>
      <c r="C55" s="118">
        <v>2</v>
      </c>
      <c r="D55" s="161">
        <v>18000</v>
      </c>
    </row>
    <row r="56" spans="1:4" ht="15" x14ac:dyDescent="0.25">
      <c r="A56" s="160"/>
      <c r="B56" s="117" t="s">
        <v>164</v>
      </c>
      <c r="C56" s="118">
        <v>46</v>
      </c>
      <c r="D56" s="161">
        <v>16974476</v>
      </c>
    </row>
    <row r="57" spans="1:4" ht="15" x14ac:dyDescent="0.25">
      <c r="A57" s="160"/>
      <c r="B57" s="117" t="s">
        <v>202</v>
      </c>
      <c r="C57" s="118">
        <v>6</v>
      </c>
      <c r="D57" s="161">
        <v>2155598</v>
      </c>
    </row>
    <row r="58" spans="1:4" ht="15" x14ac:dyDescent="0.25">
      <c r="A58" s="160"/>
      <c r="B58" s="117" t="s">
        <v>203</v>
      </c>
      <c r="C58" s="118">
        <v>24</v>
      </c>
      <c r="D58" s="161">
        <v>7178524</v>
      </c>
    </row>
    <row r="59" spans="1:4" ht="15" x14ac:dyDescent="0.25">
      <c r="A59" s="160"/>
      <c r="B59" s="117" t="s">
        <v>137</v>
      </c>
      <c r="C59" s="118">
        <v>20</v>
      </c>
      <c r="D59" s="161">
        <v>6687933</v>
      </c>
    </row>
    <row r="60" spans="1:4" ht="15" x14ac:dyDescent="0.25">
      <c r="A60" s="160"/>
      <c r="B60" s="117" t="s">
        <v>54</v>
      </c>
      <c r="C60" s="118">
        <v>30</v>
      </c>
      <c r="D60" s="161">
        <v>4733997</v>
      </c>
    </row>
    <row r="61" spans="1:4" ht="15" x14ac:dyDescent="0.25">
      <c r="A61" s="160"/>
      <c r="B61" s="117" t="s">
        <v>268</v>
      </c>
      <c r="C61" s="118">
        <v>5</v>
      </c>
      <c r="D61" s="161">
        <v>389256</v>
      </c>
    </row>
    <row r="62" spans="1:4" ht="15" x14ac:dyDescent="0.25">
      <c r="A62" s="160"/>
      <c r="B62" s="117" t="s">
        <v>204</v>
      </c>
      <c r="C62" s="118">
        <v>8</v>
      </c>
      <c r="D62" s="161">
        <v>2171503</v>
      </c>
    </row>
    <row r="63" spans="1:4" ht="15" x14ac:dyDescent="0.25">
      <c r="A63" s="160"/>
      <c r="B63" s="117" t="s">
        <v>257</v>
      </c>
      <c r="C63" s="118">
        <v>1</v>
      </c>
      <c r="D63" s="161">
        <v>212418</v>
      </c>
    </row>
    <row r="64" spans="1:4" ht="15" x14ac:dyDescent="0.25">
      <c r="A64" s="160"/>
      <c r="B64" s="117" t="s">
        <v>165</v>
      </c>
      <c r="C64" s="118">
        <v>10</v>
      </c>
      <c r="D64" s="161">
        <v>957339</v>
      </c>
    </row>
    <row r="65" spans="1:4" ht="15" x14ac:dyDescent="0.25">
      <c r="A65" s="160"/>
      <c r="B65" s="117" t="s">
        <v>269</v>
      </c>
      <c r="C65" s="118">
        <v>4</v>
      </c>
      <c r="D65" s="161">
        <v>1572654</v>
      </c>
    </row>
    <row r="66" spans="1:4" ht="15" x14ac:dyDescent="0.25">
      <c r="A66" s="160"/>
      <c r="B66" s="117" t="s">
        <v>56</v>
      </c>
      <c r="C66" s="118">
        <v>12</v>
      </c>
      <c r="D66" s="161">
        <v>2808667</v>
      </c>
    </row>
    <row r="67" spans="1:4" ht="15" x14ac:dyDescent="0.25">
      <c r="A67" s="160"/>
      <c r="B67" s="117" t="s">
        <v>139</v>
      </c>
      <c r="C67" s="118">
        <v>7</v>
      </c>
      <c r="D67" s="161">
        <v>479919</v>
      </c>
    </row>
    <row r="68" spans="1:4" ht="15" x14ac:dyDescent="0.25">
      <c r="A68" s="160"/>
      <c r="B68" s="117" t="s">
        <v>58</v>
      </c>
      <c r="C68" s="118">
        <v>59</v>
      </c>
      <c r="D68" s="161">
        <v>18581421</v>
      </c>
    </row>
    <row r="69" spans="1:4" ht="15" x14ac:dyDescent="0.25">
      <c r="A69" s="160"/>
      <c r="B69" s="117" t="s">
        <v>166</v>
      </c>
      <c r="C69" s="118">
        <v>1</v>
      </c>
      <c r="D69" s="161">
        <v>63892</v>
      </c>
    </row>
    <row r="70" spans="1:4" ht="15" x14ac:dyDescent="0.25">
      <c r="A70" s="160"/>
      <c r="B70" s="117" t="s">
        <v>206</v>
      </c>
      <c r="C70" s="118">
        <v>3</v>
      </c>
      <c r="D70" s="161">
        <v>663189</v>
      </c>
    </row>
    <row r="71" spans="1:4" ht="15" x14ac:dyDescent="0.25">
      <c r="A71" s="160"/>
      <c r="B71" s="117" t="s">
        <v>167</v>
      </c>
      <c r="C71" s="118">
        <v>3</v>
      </c>
      <c r="D71" s="161">
        <v>870646</v>
      </c>
    </row>
    <row r="72" spans="1:4" ht="15" x14ac:dyDescent="0.25">
      <c r="A72" s="160"/>
      <c r="B72" s="117" t="s">
        <v>59</v>
      </c>
      <c r="C72" s="118">
        <v>37</v>
      </c>
      <c r="D72" s="161">
        <v>12214943</v>
      </c>
    </row>
    <row r="73" spans="1:4" ht="15" x14ac:dyDescent="0.25">
      <c r="A73" s="160"/>
      <c r="B73" s="117" t="s">
        <v>207</v>
      </c>
      <c r="C73" s="118">
        <v>3</v>
      </c>
      <c r="D73" s="161">
        <v>905789</v>
      </c>
    </row>
    <row r="74" spans="1:4" ht="15" x14ac:dyDescent="0.25">
      <c r="A74" s="160"/>
      <c r="B74" s="117" t="s">
        <v>260</v>
      </c>
      <c r="C74" s="118">
        <v>2</v>
      </c>
      <c r="D74" s="161">
        <v>18475</v>
      </c>
    </row>
    <row r="75" spans="1:4" ht="15" x14ac:dyDescent="0.25">
      <c r="A75" s="160"/>
      <c r="B75" s="117" t="s">
        <v>169</v>
      </c>
      <c r="C75" s="118">
        <v>4</v>
      </c>
      <c r="D75" s="161">
        <v>716984</v>
      </c>
    </row>
    <row r="76" spans="1:4" ht="15" x14ac:dyDescent="0.25">
      <c r="A76" s="160"/>
      <c r="B76" s="117" t="s">
        <v>210</v>
      </c>
      <c r="C76" s="118">
        <v>2</v>
      </c>
      <c r="D76" s="161">
        <v>0</v>
      </c>
    </row>
    <row r="77" spans="1:4" ht="15" x14ac:dyDescent="0.25">
      <c r="A77" s="160"/>
      <c r="B77" s="117" t="s">
        <v>60</v>
      </c>
      <c r="C77" s="118">
        <v>28</v>
      </c>
      <c r="D77" s="161">
        <v>7958488</v>
      </c>
    </row>
    <row r="78" spans="1:4" ht="15" x14ac:dyDescent="0.25">
      <c r="A78" s="160"/>
      <c r="B78" s="117" t="s">
        <v>61</v>
      </c>
      <c r="C78" s="118">
        <v>29</v>
      </c>
      <c r="D78" s="161">
        <v>12936310</v>
      </c>
    </row>
    <row r="79" spans="1:4" ht="15" x14ac:dyDescent="0.25">
      <c r="A79" s="160"/>
      <c r="B79" s="117" t="s">
        <v>62</v>
      </c>
      <c r="C79" s="118">
        <v>2</v>
      </c>
      <c r="D79" s="161">
        <v>100898</v>
      </c>
    </row>
    <row r="80" spans="1:4" ht="15" x14ac:dyDescent="0.25">
      <c r="A80" s="160"/>
      <c r="B80" s="117" t="s">
        <v>63</v>
      </c>
      <c r="C80" s="118">
        <v>4</v>
      </c>
      <c r="D80" s="161">
        <v>432632</v>
      </c>
    </row>
    <row r="81" spans="1:4" ht="15" x14ac:dyDescent="0.25">
      <c r="A81" s="160"/>
      <c r="B81" s="117" t="s">
        <v>211</v>
      </c>
      <c r="C81" s="118">
        <v>4</v>
      </c>
      <c r="D81" s="161">
        <v>56333</v>
      </c>
    </row>
    <row r="82" spans="1:4" ht="15" x14ac:dyDescent="0.25">
      <c r="A82" s="160"/>
      <c r="B82" s="117" t="s">
        <v>238</v>
      </c>
      <c r="C82" s="118">
        <v>2</v>
      </c>
      <c r="D82" s="161">
        <v>0</v>
      </c>
    </row>
    <row r="83" spans="1:4" ht="15" x14ac:dyDescent="0.25">
      <c r="A83" s="160"/>
      <c r="B83" s="117" t="s">
        <v>171</v>
      </c>
      <c r="C83" s="118">
        <v>2</v>
      </c>
      <c r="D83" s="161">
        <v>752580</v>
      </c>
    </row>
    <row r="84" spans="1:4" ht="15" x14ac:dyDescent="0.25">
      <c r="A84" s="160"/>
      <c r="B84" s="117" t="s">
        <v>172</v>
      </c>
      <c r="C84" s="118">
        <v>4</v>
      </c>
      <c r="D84" s="161">
        <v>493349</v>
      </c>
    </row>
    <row r="85" spans="1:4" ht="15" x14ac:dyDescent="0.25">
      <c r="A85" s="160"/>
      <c r="B85" s="117" t="s">
        <v>173</v>
      </c>
      <c r="C85" s="118">
        <v>1</v>
      </c>
      <c r="D85" s="161">
        <v>349844</v>
      </c>
    </row>
    <row r="86" spans="1:4" ht="15" x14ac:dyDescent="0.25">
      <c r="A86" s="160"/>
      <c r="B86" s="117" t="s">
        <v>64</v>
      </c>
      <c r="C86" s="118">
        <v>38</v>
      </c>
      <c r="D86" s="161">
        <v>5387599</v>
      </c>
    </row>
    <row r="87" spans="1:4" ht="15.75" thickBot="1" x14ac:dyDescent="0.3">
      <c r="A87" s="162" t="s">
        <v>230</v>
      </c>
      <c r="B87" s="113" t="s">
        <v>13</v>
      </c>
      <c r="C87" s="114">
        <f>SUM(C40:C86)</f>
        <v>565</v>
      </c>
      <c r="D87" s="163">
        <f>SUM(D40:D86)</f>
        <v>158817035</v>
      </c>
    </row>
    <row r="88" spans="1:4" ht="15" x14ac:dyDescent="0.25">
      <c r="A88" s="159" t="s">
        <v>175</v>
      </c>
      <c r="B88" s="117" t="s">
        <v>177</v>
      </c>
      <c r="C88" s="118">
        <v>3</v>
      </c>
      <c r="D88" s="161">
        <v>404753</v>
      </c>
    </row>
    <row r="89" spans="1:4" ht="15" x14ac:dyDescent="0.25">
      <c r="A89" s="160"/>
      <c r="B89" s="117" t="s">
        <v>140</v>
      </c>
      <c r="C89" s="118">
        <v>5</v>
      </c>
      <c r="D89" s="161">
        <v>499620</v>
      </c>
    </row>
    <row r="90" spans="1:4" ht="15" x14ac:dyDescent="0.25">
      <c r="A90" s="160"/>
      <c r="B90" s="117" t="s">
        <v>178</v>
      </c>
      <c r="C90" s="118">
        <v>3</v>
      </c>
      <c r="D90" s="161">
        <v>525396</v>
      </c>
    </row>
    <row r="91" spans="1:4" ht="15.75" thickBot="1" x14ac:dyDescent="0.3">
      <c r="A91" s="162" t="s">
        <v>229</v>
      </c>
      <c r="B91" s="113" t="s">
        <v>13</v>
      </c>
      <c r="C91" s="114">
        <f>SUM(C88:C90)</f>
        <v>11</v>
      </c>
      <c r="D91" s="163">
        <f>SUM(D88:D90)</f>
        <v>1429769</v>
      </c>
    </row>
    <row r="92" spans="1:4" ht="15" x14ac:dyDescent="0.25">
      <c r="A92" s="159" t="s">
        <v>214</v>
      </c>
      <c r="B92" s="117" t="s">
        <v>261</v>
      </c>
      <c r="C92" s="118">
        <v>1</v>
      </c>
      <c r="D92" s="161">
        <v>27344</v>
      </c>
    </row>
    <row r="93" spans="1:4" ht="15" x14ac:dyDescent="0.25">
      <c r="A93" s="160"/>
      <c r="B93" s="117" t="s">
        <v>215</v>
      </c>
      <c r="C93" s="118">
        <v>53</v>
      </c>
      <c r="D93" s="161">
        <v>3516628</v>
      </c>
    </row>
    <row r="94" spans="1:4" ht="15" x14ac:dyDescent="0.25">
      <c r="A94" s="160"/>
      <c r="B94" s="117" t="s">
        <v>262</v>
      </c>
      <c r="C94" s="118">
        <v>4</v>
      </c>
      <c r="D94" s="161">
        <v>4266887</v>
      </c>
    </row>
    <row r="95" spans="1:4" ht="15" x14ac:dyDescent="0.25">
      <c r="A95" s="160"/>
      <c r="B95" s="117" t="s">
        <v>240</v>
      </c>
      <c r="C95" s="118">
        <v>13</v>
      </c>
      <c r="D95" s="161">
        <v>372593</v>
      </c>
    </row>
    <row r="96" spans="1:4" ht="15" x14ac:dyDescent="0.25">
      <c r="A96" s="160"/>
      <c r="B96" s="117" t="s">
        <v>217</v>
      </c>
      <c r="C96" s="118">
        <v>5</v>
      </c>
      <c r="D96" s="161">
        <v>56810</v>
      </c>
    </row>
    <row r="97" spans="1:4" ht="15.75" thickBot="1" x14ac:dyDescent="0.3">
      <c r="A97" s="162" t="s">
        <v>231</v>
      </c>
      <c r="B97" s="113" t="s">
        <v>13</v>
      </c>
      <c r="C97" s="114">
        <f>SUM(C92:C96)</f>
        <v>76</v>
      </c>
      <c r="D97" s="163">
        <f>SUM(D92:D96)</f>
        <v>8240262</v>
      </c>
    </row>
    <row r="98" spans="1:4" ht="15" x14ac:dyDescent="0.25">
      <c r="A98" s="160" t="s">
        <v>180</v>
      </c>
      <c r="B98" s="117" t="s">
        <v>133</v>
      </c>
      <c r="C98" s="118">
        <v>1</v>
      </c>
      <c r="D98" s="161">
        <v>164987</v>
      </c>
    </row>
    <row r="99" spans="1:4" ht="15" x14ac:dyDescent="0.25">
      <c r="A99" s="160"/>
      <c r="B99" s="117" t="s">
        <v>87</v>
      </c>
      <c r="C99" s="118">
        <v>2</v>
      </c>
      <c r="D99" s="161">
        <v>40580</v>
      </c>
    </row>
    <row r="100" spans="1:4" ht="15" x14ac:dyDescent="0.25">
      <c r="A100" s="160"/>
      <c r="B100" s="117" t="s">
        <v>212</v>
      </c>
      <c r="C100" s="118">
        <v>1</v>
      </c>
      <c r="D100" s="161">
        <v>10000</v>
      </c>
    </row>
    <row r="101" spans="1:4" ht="15.75" thickBot="1" x14ac:dyDescent="0.3">
      <c r="A101" s="162" t="s">
        <v>232</v>
      </c>
      <c r="B101" s="113" t="s">
        <v>13</v>
      </c>
      <c r="C101" s="114">
        <f>SUM(C98:C100)</f>
        <v>4</v>
      </c>
      <c r="D101" s="163">
        <f>SUM(D98:D100)</f>
        <v>215567</v>
      </c>
    </row>
    <row r="102" spans="1:4" ht="15" x14ac:dyDescent="0.25">
      <c r="A102" s="159" t="s">
        <v>190</v>
      </c>
      <c r="B102" s="117" t="s">
        <v>218</v>
      </c>
      <c r="C102" s="118">
        <v>6</v>
      </c>
      <c r="D102" s="161">
        <v>1449307</v>
      </c>
    </row>
    <row r="103" spans="1:4" ht="15" x14ac:dyDescent="0.25">
      <c r="A103" s="160"/>
      <c r="B103" s="117" t="s">
        <v>219</v>
      </c>
      <c r="C103" s="118">
        <v>67</v>
      </c>
      <c r="D103" s="161">
        <v>5502158</v>
      </c>
    </row>
    <row r="104" spans="1:4" ht="15.75" thickBot="1" x14ac:dyDescent="0.3">
      <c r="A104" s="162" t="s">
        <v>225</v>
      </c>
      <c r="B104" s="113" t="s">
        <v>13</v>
      </c>
      <c r="C104" s="114">
        <f>SUM(C102:C103)</f>
        <v>73</v>
      </c>
      <c r="D104" s="163">
        <f>SUM(D102:D103)</f>
        <v>6951465</v>
      </c>
    </row>
    <row r="105" spans="1:4" ht="15" x14ac:dyDescent="0.25">
      <c r="A105" s="159" t="s">
        <v>191</v>
      </c>
      <c r="B105" s="117" t="s">
        <v>89</v>
      </c>
      <c r="C105" s="118">
        <v>1</v>
      </c>
      <c r="D105" s="161">
        <v>94843</v>
      </c>
    </row>
    <row r="106" spans="1:4" ht="15.75" thickBot="1" x14ac:dyDescent="0.3">
      <c r="A106" s="162" t="s">
        <v>234</v>
      </c>
      <c r="B106" s="113" t="s">
        <v>13</v>
      </c>
      <c r="C106" s="114">
        <f>SUM(C105)</f>
        <v>1</v>
      </c>
      <c r="D106" s="163">
        <f>SUM(D105)</f>
        <v>94843</v>
      </c>
    </row>
    <row r="107" spans="1:4" ht="15" x14ac:dyDescent="0.25">
      <c r="A107" s="160" t="s">
        <v>233</v>
      </c>
      <c r="B107" s="117" t="s">
        <v>109</v>
      </c>
      <c r="C107" s="118">
        <v>4</v>
      </c>
      <c r="D107" s="161">
        <v>1145101</v>
      </c>
    </row>
    <row r="108" spans="1:4" ht="15" x14ac:dyDescent="0.25">
      <c r="A108" s="160"/>
      <c r="B108" s="117" t="s">
        <v>183</v>
      </c>
      <c r="C108" s="118">
        <v>1</v>
      </c>
      <c r="D108" s="161">
        <v>75000</v>
      </c>
    </row>
    <row r="109" spans="1:4" ht="15" x14ac:dyDescent="0.25">
      <c r="A109" s="160"/>
      <c r="B109" s="117" t="s">
        <v>263</v>
      </c>
      <c r="C109" s="118">
        <v>1</v>
      </c>
      <c r="D109" s="161">
        <v>8862</v>
      </c>
    </row>
    <row r="110" spans="1:4" ht="15" x14ac:dyDescent="0.25">
      <c r="A110" s="160"/>
      <c r="B110" s="117" t="s">
        <v>264</v>
      </c>
      <c r="C110" s="118">
        <v>1</v>
      </c>
      <c r="D110" s="161">
        <v>500000</v>
      </c>
    </row>
    <row r="111" spans="1:4" ht="15" x14ac:dyDescent="0.25">
      <c r="A111" s="160"/>
      <c r="B111" s="117" t="s">
        <v>78</v>
      </c>
      <c r="C111" s="118">
        <v>3</v>
      </c>
      <c r="D111" s="161">
        <v>62886</v>
      </c>
    </row>
    <row r="112" spans="1:4" ht="15" x14ac:dyDescent="0.25">
      <c r="A112" s="160"/>
      <c r="B112" s="117" t="s">
        <v>185</v>
      </c>
      <c r="C112" s="118">
        <v>1</v>
      </c>
      <c r="D112" s="161">
        <v>64368</v>
      </c>
    </row>
    <row r="113" spans="1:4" ht="15" x14ac:dyDescent="0.25">
      <c r="A113" s="160"/>
      <c r="B113" s="117" t="s">
        <v>265</v>
      </c>
      <c r="C113" s="118">
        <v>1</v>
      </c>
      <c r="D113" s="161">
        <v>34000</v>
      </c>
    </row>
    <row r="114" spans="1:4" ht="15" x14ac:dyDescent="0.25">
      <c r="A114" s="160"/>
      <c r="B114" s="117" t="s">
        <v>79</v>
      </c>
      <c r="C114" s="118">
        <v>1</v>
      </c>
      <c r="D114" s="161">
        <v>88000</v>
      </c>
    </row>
    <row r="115" spans="1:4" ht="15" x14ac:dyDescent="0.25">
      <c r="A115" s="160"/>
      <c r="B115" s="117" t="s">
        <v>188</v>
      </c>
      <c r="C115" s="118">
        <v>4</v>
      </c>
      <c r="D115" s="161">
        <v>4226260</v>
      </c>
    </row>
    <row r="116" spans="1:4" ht="15" x14ac:dyDescent="0.25">
      <c r="A116" s="160"/>
      <c r="B116" s="117" t="s">
        <v>253</v>
      </c>
      <c r="C116" s="118">
        <v>22</v>
      </c>
      <c r="D116" s="161">
        <v>5370273</v>
      </c>
    </row>
    <row r="117" spans="1:4" ht="15" x14ac:dyDescent="0.25">
      <c r="A117" s="160"/>
      <c r="B117" s="117" t="s">
        <v>222</v>
      </c>
      <c r="C117" s="118">
        <v>10</v>
      </c>
      <c r="D117" s="161">
        <v>12937593</v>
      </c>
    </row>
    <row r="118" spans="1:4" ht="15" x14ac:dyDescent="0.25">
      <c r="A118" s="160"/>
      <c r="B118" s="117" t="s">
        <v>255</v>
      </c>
      <c r="C118" s="118">
        <v>10</v>
      </c>
      <c r="D118" s="161">
        <v>2986105</v>
      </c>
    </row>
    <row r="119" spans="1:4" ht="15" x14ac:dyDescent="0.25">
      <c r="A119" s="160"/>
      <c r="B119" s="117" t="s">
        <v>83</v>
      </c>
      <c r="C119" s="118">
        <v>1</v>
      </c>
      <c r="D119" s="161">
        <v>68493</v>
      </c>
    </row>
    <row r="120" spans="1:4" ht="15.75" thickBot="1" x14ac:dyDescent="0.3">
      <c r="A120" s="162" t="s">
        <v>233</v>
      </c>
      <c r="B120" s="113" t="s">
        <v>13</v>
      </c>
      <c r="C120" s="114">
        <f>SUM(C107:C119)</f>
        <v>60</v>
      </c>
      <c r="D120" s="163">
        <f>SUM(D107:D119)</f>
        <v>27566941</v>
      </c>
    </row>
    <row r="121" spans="1:4" ht="13.5" thickBot="1" x14ac:dyDescent="0.25"/>
    <row r="122" spans="1:4" s="156" customFormat="1" ht="16.5" customHeight="1" thickBot="1" x14ac:dyDescent="0.25">
      <c r="A122" s="173" t="s">
        <v>245</v>
      </c>
      <c r="B122" s="174"/>
      <c r="C122" s="175">
        <f>C12+C28+C34+C39+C87+C91+C97+C101+C104+C106+C120</f>
        <v>1242</v>
      </c>
      <c r="D122" s="176">
        <f>D12+D28+D34+D39+D87+D91+D97+D101+D104+D106+D120</f>
        <v>250287063</v>
      </c>
    </row>
    <row r="123" spans="1:4" ht="15" x14ac:dyDescent="0.25">
      <c r="C123" s="164"/>
      <c r="D123" s="165"/>
    </row>
    <row r="124" spans="1:4" ht="42.75" customHeight="1" x14ac:dyDescent="0.2">
      <c r="A124" s="253" t="s">
        <v>277</v>
      </c>
      <c r="B124" s="253"/>
      <c r="C124" s="253"/>
      <c r="D124" s="253"/>
    </row>
  </sheetData>
  <mergeCells count="2">
    <mergeCell ref="A124:D124"/>
    <mergeCell ref="B2:D2"/>
  </mergeCells>
  <pageMargins left="0.5" right="0.5" top="0.5" bottom="0.5" header="0.17" footer="0.17"/>
  <pageSetup scale="69" fitToHeight="38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29"/>
  <sheetViews>
    <sheetView showGridLines="0" zoomScale="90" zoomScaleNormal="90" workbookViewId="0">
      <selection activeCell="A6" sqref="A6"/>
    </sheetView>
  </sheetViews>
  <sheetFormatPr defaultRowHeight="12.75" x14ac:dyDescent="0.2"/>
  <cols>
    <col min="1" max="1" width="55.7109375" customWidth="1"/>
    <col min="2" max="2" width="52.28515625" bestFit="1" customWidth="1"/>
    <col min="3" max="3" width="14.28515625" customWidth="1"/>
    <col min="4" max="4" width="18.5703125" bestFit="1" customWidth="1"/>
  </cols>
  <sheetData>
    <row r="1" spans="1:12" ht="24" customHeight="1" x14ac:dyDescent="0.25">
      <c r="A1" s="108"/>
      <c r="C1" s="198"/>
      <c r="D1" s="198"/>
      <c r="E1" s="108"/>
      <c r="F1" s="108"/>
      <c r="G1" s="94"/>
      <c r="H1" s="94"/>
      <c r="J1" s="94"/>
      <c r="K1" s="94"/>
      <c r="L1" s="108"/>
    </row>
    <row r="2" spans="1:12" ht="24" customHeight="1" x14ac:dyDescent="0.2">
      <c r="A2" s="108"/>
      <c r="B2" s="257" t="s">
        <v>246</v>
      </c>
      <c r="C2" s="257"/>
      <c r="D2" s="257"/>
      <c r="E2" s="108"/>
      <c r="F2" s="108"/>
      <c r="G2" s="94"/>
      <c r="H2" s="94"/>
      <c r="J2" s="94"/>
      <c r="K2" s="94"/>
      <c r="L2" s="108"/>
    </row>
    <row r="3" spans="1:12" ht="24" customHeight="1" x14ac:dyDescent="0.25">
      <c r="A3" s="108"/>
      <c r="B3" s="198"/>
      <c r="C3" s="198"/>
      <c r="D3" s="198"/>
      <c r="E3" s="108"/>
      <c r="F3" s="108"/>
      <c r="G3" s="94"/>
      <c r="H3" s="107"/>
      <c r="I3" s="86"/>
      <c r="J3" s="255"/>
      <c r="K3" s="256"/>
      <c r="L3" s="108"/>
    </row>
    <row r="4" spans="1:12" x14ac:dyDescent="0.2">
      <c r="A4" s="108" t="s">
        <v>194</v>
      </c>
      <c r="B4" s="108"/>
      <c r="C4" s="108"/>
      <c r="D4" s="108"/>
      <c r="E4" s="108"/>
      <c r="F4" s="108"/>
      <c r="G4" s="94"/>
      <c r="H4" s="87"/>
      <c r="I4" s="88"/>
      <c r="J4" s="89"/>
      <c r="K4" s="92"/>
      <c r="L4" s="108"/>
    </row>
    <row r="5" spans="1:12" x14ac:dyDescent="0.2">
      <c r="A5" s="97" t="s">
        <v>113</v>
      </c>
      <c r="B5" s="97" t="s">
        <v>99</v>
      </c>
      <c r="C5" s="98" t="s">
        <v>114</v>
      </c>
      <c r="D5" s="99" t="s">
        <v>281</v>
      </c>
      <c r="G5" s="54"/>
      <c r="H5" s="93"/>
      <c r="I5" s="94"/>
      <c r="J5" s="95"/>
      <c r="K5" s="96"/>
    </row>
    <row r="6" spans="1:12" ht="15" x14ac:dyDescent="0.25">
      <c r="A6" s="109" t="s">
        <v>142</v>
      </c>
      <c r="B6" s="117" t="s">
        <v>3</v>
      </c>
      <c r="C6" s="118">
        <v>13</v>
      </c>
      <c r="D6" s="122">
        <v>1472575</v>
      </c>
    </row>
    <row r="7" spans="1:12" ht="15" x14ac:dyDescent="0.25">
      <c r="A7" s="117" t="s">
        <v>111</v>
      </c>
      <c r="B7" s="117" t="s">
        <v>143</v>
      </c>
      <c r="C7" s="118">
        <v>6</v>
      </c>
      <c r="D7" s="122">
        <v>3458072</v>
      </c>
    </row>
    <row r="8" spans="1:12" ht="15" x14ac:dyDescent="0.25">
      <c r="A8" s="117" t="s">
        <v>111</v>
      </c>
      <c r="B8" s="117" t="s">
        <v>122</v>
      </c>
      <c r="C8" s="118">
        <v>31</v>
      </c>
      <c r="D8" s="122">
        <v>3251929</v>
      </c>
    </row>
    <row r="9" spans="1:12" ht="15" x14ac:dyDescent="0.25">
      <c r="A9" s="117" t="s">
        <v>111</v>
      </c>
      <c r="B9" s="117" t="s">
        <v>11</v>
      </c>
      <c r="C9" s="118">
        <v>12</v>
      </c>
      <c r="D9" s="122">
        <v>724629</v>
      </c>
    </row>
    <row r="10" spans="1:12" ht="15" x14ac:dyDescent="0.25">
      <c r="A10" s="117" t="s">
        <v>111</v>
      </c>
      <c r="B10" s="117" t="s">
        <v>124</v>
      </c>
      <c r="C10" s="118">
        <v>47</v>
      </c>
      <c r="D10" s="122">
        <v>3241275</v>
      </c>
    </row>
    <row r="11" spans="1:12" ht="15" x14ac:dyDescent="0.25">
      <c r="A11" s="117" t="s">
        <v>111</v>
      </c>
      <c r="B11" s="117" t="s">
        <v>144</v>
      </c>
      <c r="C11" s="118">
        <v>22</v>
      </c>
      <c r="D11" s="122">
        <v>1606630</v>
      </c>
    </row>
    <row r="12" spans="1:12" ht="15.75" thickBot="1" x14ac:dyDescent="0.3">
      <c r="A12" s="114" t="s">
        <v>111</v>
      </c>
      <c r="B12" s="113" t="s">
        <v>13</v>
      </c>
      <c r="C12" s="114">
        <f>SUM(C6:C11)</f>
        <v>131</v>
      </c>
      <c r="D12" s="115">
        <f>SUM(D6:D11)</f>
        <v>13755110</v>
      </c>
      <c r="E12" s="78"/>
    </row>
    <row r="13" spans="1:12" ht="15" x14ac:dyDescent="0.25">
      <c r="A13" s="112"/>
      <c r="B13" s="119"/>
      <c r="C13" s="120"/>
      <c r="D13" s="121"/>
      <c r="E13" s="78"/>
    </row>
    <row r="14" spans="1:12" ht="15" x14ac:dyDescent="0.25">
      <c r="A14" s="148"/>
      <c r="B14" s="117" t="s">
        <v>15</v>
      </c>
      <c r="C14" s="118">
        <v>5</v>
      </c>
      <c r="D14" s="122">
        <v>383734</v>
      </c>
      <c r="E14" s="78"/>
    </row>
    <row r="15" spans="1:12" ht="15" x14ac:dyDescent="0.25">
      <c r="A15" s="109" t="s">
        <v>145</v>
      </c>
      <c r="B15" s="117" t="s">
        <v>247</v>
      </c>
      <c r="C15" s="118">
        <v>1</v>
      </c>
      <c r="D15" s="122">
        <v>176575</v>
      </c>
    </row>
    <row r="16" spans="1:12" ht="15" x14ac:dyDescent="0.25">
      <c r="B16" s="117" t="s">
        <v>17</v>
      </c>
      <c r="C16" s="118">
        <v>26</v>
      </c>
      <c r="D16" s="122">
        <v>4004684</v>
      </c>
    </row>
    <row r="17" spans="1:5" ht="15" x14ac:dyDescent="0.25">
      <c r="A17" s="117" t="s">
        <v>111</v>
      </c>
      <c r="B17" s="117" t="s">
        <v>19</v>
      </c>
      <c r="C17" s="118">
        <v>1</v>
      </c>
      <c r="D17" s="122">
        <v>18000</v>
      </c>
    </row>
    <row r="18" spans="1:5" ht="15" x14ac:dyDescent="0.25">
      <c r="A18" s="117" t="s">
        <v>111</v>
      </c>
      <c r="B18" s="117" t="s">
        <v>20</v>
      </c>
      <c r="C18" s="118">
        <v>20</v>
      </c>
      <c r="D18" s="122">
        <v>3009875</v>
      </c>
    </row>
    <row r="19" spans="1:5" ht="15" x14ac:dyDescent="0.25">
      <c r="A19" s="117" t="s">
        <v>111</v>
      </c>
      <c r="B19" s="117" t="s">
        <v>21</v>
      </c>
      <c r="C19" s="118">
        <v>3</v>
      </c>
      <c r="D19" s="122">
        <v>621503</v>
      </c>
    </row>
    <row r="20" spans="1:5" ht="15" x14ac:dyDescent="0.25">
      <c r="A20" s="117" t="s">
        <v>111</v>
      </c>
      <c r="B20" s="117" t="s">
        <v>147</v>
      </c>
      <c r="C20" s="118">
        <v>111</v>
      </c>
      <c r="D20" s="122">
        <v>964523</v>
      </c>
    </row>
    <row r="21" spans="1:5" ht="15" x14ac:dyDescent="0.25">
      <c r="A21" s="117" t="s">
        <v>111</v>
      </c>
      <c r="B21" s="117" t="s">
        <v>235</v>
      </c>
      <c r="C21" s="118">
        <v>1</v>
      </c>
      <c r="D21" s="122">
        <v>82105</v>
      </c>
    </row>
    <row r="22" spans="1:5" ht="15" x14ac:dyDescent="0.25">
      <c r="A22" s="117" t="s">
        <v>111</v>
      </c>
      <c r="B22" s="117" t="s">
        <v>22</v>
      </c>
      <c r="C22" s="118">
        <v>2</v>
      </c>
      <c r="D22" s="122">
        <v>41953</v>
      </c>
    </row>
    <row r="23" spans="1:5" ht="15" x14ac:dyDescent="0.25">
      <c r="A23" s="117" t="s">
        <v>111</v>
      </c>
      <c r="B23" s="117" t="s">
        <v>23</v>
      </c>
      <c r="C23" s="118">
        <v>7</v>
      </c>
      <c r="D23" s="122">
        <v>139668</v>
      </c>
    </row>
    <row r="24" spans="1:5" ht="15" x14ac:dyDescent="0.25">
      <c r="A24" s="117" t="s">
        <v>111</v>
      </c>
      <c r="B24" s="117" t="s">
        <v>24</v>
      </c>
      <c r="C24" s="118">
        <v>12</v>
      </c>
      <c r="D24" s="122">
        <v>1100826</v>
      </c>
    </row>
    <row r="25" spans="1:5" ht="15" x14ac:dyDescent="0.25">
      <c r="A25" s="117" t="s">
        <v>111</v>
      </c>
      <c r="B25" s="117" t="s">
        <v>236</v>
      </c>
      <c r="C25" s="118">
        <v>2</v>
      </c>
      <c r="D25" s="122">
        <v>44141</v>
      </c>
    </row>
    <row r="26" spans="1:5" ht="15" x14ac:dyDescent="0.25">
      <c r="A26" s="117" t="s">
        <v>111</v>
      </c>
      <c r="B26" s="117" t="s">
        <v>27</v>
      </c>
      <c r="C26" s="118">
        <v>7</v>
      </c>
      <c r="D26" s="122">
        <v>899923</v>
      </c>
    </row>
    <row r="27" spans="1:5" ht="15" x14ac:dyDescent="0.25">
      <c r="A27" s="117" t="s">
        <v>111</v>
      </c>
      <c r="B27" s="117" t="s">
        <v>28</v>
      </c>
      <c r="C27" s="118">
        <v>2</v>
      </c>
      <c r="D27" s="122">
        <v>81918</v>
      </c>
    </row>
    <row r="28" spans="1:5" ht="15" x14ac:dyDescent="0.25">
      <c r="A28" s="117" t="s">
        <v>111</v>
      </c>
      <c r="B28" s="117" t="s">
        <v>29</v>
      </c>
      <c r="C28" s="118">
        <v>38</v>
      </c>
      <c r="D28" s="122">
        <v>6892752</v>
      </c>
    </row>
    <row r="29" spans="1:5" ht="15" x14ac:dyDescent="0.25">
      <c r="A29" s="117" t="s">
        <v>111</v>
      </c>
      <c r="B29" s="117" t="s">
        <v>31</v>
      </c>
      <c r="C29" s="118">
        <v>1</v>
      </c>
      <c r="D29" s="122">
        <v>133659</v>
      </c>
    </row>
    <row r="30" spans="1:5" ht="15" x14ac:dyDescent="0.25">
      <c r="A30" s="117" t="s">
        <v>111</v>
      </c>
      <c r="B30" s="117" t="s">
        <v>32</v>
      </c>
      <c r="C30" s="118">
        <v>1</v>
      </c>
      <c r="D30" s="122">
        <v>5000</v>
      </c>
    </row>
    <row r="31" spans="1:5" ht="15.75" thickBot="1" x14ac:dyDescent="0.3">
      <c r="A31" s="114" t="s">
        <v>111</v>
      </c>
      <c r="B31" s="113" t="s">
        <v>13</v>
      </c>
      <c r="C31" s="114">
        <f>SUM(C14:C30)</f>
        <v>240</v>
      </c>
      <c r="D31" s="115">
        <f>SUM(D14:D30)</f>
        <v>18600839</v>
      </c>
      <c r="E31" s="78"/>
    </row>
    <row r="32" spans="1:5" ht="15" x14ac:dyDescent="0.25">
      <c r="A32" s="112"/>
      <c r="B32" s="119"/>
      <c r="C32" s="120"/>
      <c r="D32" s="121"/>
      <c r="E32" s="78"/>
    </row>
    <row r="33" spans="1:5" ht="15" x14ac:dyDescent="0.25">
      <c r="A33" s="109" t="s">
        <v>149</v>
      </c>
      <c r="B33" s="117" t="s">
        <v>34</v>
      </c>
      <c r="C33" s="118">
        <v>18</v>
      </c>
      <c r="D33" s="122">
        <v>2028896</v>
      </c>
    </row>
    <row r="34" spans="1:5" ht="15" x14ac:dyDescent="0.25">
      <c r="A34" s="117" t="s">
        <v>111</v>
      </c>
      <c r="B34" s="117" t="s">
        <v>151</v>
      </c>
      <c r="C34" s="118">
        <v>3</v>
      </c>
      <c r="D34" s="122">
        <v>202285</v>
      </c>
    </row>
    <row r="35" spans="1:5" ht="15" x14ac:dyDescent="0.25">
      <c r="A35" s="117" t="s">
        <v>111</v>
      </c>
      <c r="B35" s="117" t="s">
        <v>128</v>
      </c>
      <c r="C35" s="118">
        <v>21</v>
      </c>
      <c r="D35" s="122">
        <v>1511966</v>
      </c>
    </row>
    <row r="36" spans="1:5" ht="15" x14ac:dyDescent="0.25">
      <c r="A36" s="117" t="s">
        <v>111</v>
      </c>
      <c r="B36" s="117" t="s">
        <v>37</v>
      </c>
      <c r="C36" s="118">
        <v>1</v>
      </c>
      <c r="D36" s="122">
        <v>4864</v>
      </c>
    </row>
    <row r="37" spans="1:5" ht="15" x14ac:dyDescent="0.25">
      <c r="A37" s="117" t="s">
        <v>111</v>
      </c>
      <c r="B37" s="117" t="s">
        <v>38</v>
      </c>
      <c r="C37" s="118">
        <v>6</v>
      </c>
      <c r="D37" s="122">
        <v>2306071</v>
      </c>
    </row>
    <row r="38" spans="1:5" ht="15.75" thickBot="1" x14ac:dyDescent="0.3">
      <c r="A38" s="114" t="s">
        <v>111</v>
      </c>
      <c r="B38" s="113" t="s">
        <v>13</v>
      </c>
      <c r="C38" s="114">
        <f>SUM(C33:C37)</f>
        <v>49</v>
      </c>
      <c r="D38" s="115">
        <f>SUM(D33:D37)</f>
        <v>6054082</v>
      </c>
      <c r="E38" s="78"/>
    </row>
    <row r="39" spans="1:5" ht="15" x14ac:dyDescent="0.25">
      <c r="A39" s="112"/>
      <c r="B39" s="119"/>
      <c r="C39" s="120"/>
      <c r="D39" s="121"/>
      <c r="E39" s="78"/>
    </row>
    <row r="40" spans="1:5" ht="15" x14ac:dyDescent="0.25">
      <c r="A40" s="109" t="s">
        <v>152</v>
      </c>
      <c r="B40" s="117" t="s">
        <v>153</v>
      </c>
      <c r="C40" s="118">
        <v>1</v>
      </c>
      <c r="D40" s="122">
        <v>29979</v>
      </c>
    </row>
    <row r="41" spans="1:5" ht="15" x14ac:dyDescent="0.25">
      <c r="A41" s="117" t="s">
        <v>111</v>
      </c>
      <c r="B41" s="117" t="s">
        <v>41</v>
      </c>
      <c r="C41" s="118">
        <v>14</v>
      </c>
      <c r="D41" s="122">
        <v>1315265</v>
      </c>
    </row>
    <row r="42" spans="1:5" ht="15" x14ac:dyDescent="0.25">
      <c r="A42" s="117" t="s">
        <v>244</v>
      </c>
      <c r="B42" s="117" t="s">
        <v>132</v>
      </c>
      <c r="C42" s="118">
        <v>23</v>
      </c>
      <c r="D42" s="122">
        <v>3713760</v>
      </c>
    </row>
    <row r="43" spans="1:5" ht="15" x14ac:dyDescent="0.25">
      <c r="A43" s="117" t="s">
        <v>111</v>
      </c>
      <c r="B43" s="117" t="s">
        <v>196</v>
      </c>
      <c r="C43" s="118">
        <v>62</v>
      </c>
      <c r="D43" s="122">
        <v>6533312</v>
      </c>
    </row>
    <row r="44" spans="1:5" ht="15.75" thickBot="1" x14ac:dyDescent="0.3">
      <c r="A44" s="114" t="s">
        <v>111</v>
      </c>
      <c r="B44" s="113" t="s">
        <v>13</v>
      </c>
      <c r="C44" s="114">
        <f>SUM(C40:C43)</f>
        <v>100</v>
      </c>
      <c r="D44" s="115">
        <f>SUM(D40:D43)</f>
        <v>11592316</v>
      </c>
      <c r="E44" s="78"/>
    </row>
    <row r="45" spans="1:5" ht="15" x14ac:dyDescent="0.25">
      <c r="A45" s="112"/>
      <c r="B45" s="119"/>
      <c r="C45" s="120"/>
      <c r="D45" s="121"/>
      <c r="E45" s="78"/>
    </row>
    <row r="46" spans="1:5" ht="15" x14ac:dyDescent="0.25">
      <c r="A46" s="109" t="s">
        <v>157</v>
      </c>
      <c r="B46" s="117" t="s">
        <v>134</v>
      </c>
      <c r="C46" s="118">
        <v>36</v>
      </c>
      <c r="D46" s="122">
        <v>10516362</v>
      </c>
    </row>
    <row r="47" spans="1:5" ht="15" x14ac:dyDescent="0.25">
      <c r="A47" s="117" t="s">
        <v>111</v>
      </c>
      <c r="B47" s="117" t="s">
        <v>48</v>
      </c>
      <c r="C47" s="118">
        <v>24</v>
      </c>
      <c r="D47" s="122">
        <v>7695901</v>
      </c>
    </row>
    <row r="48" spans="1:5" ht="15" x14ac:dyDescent="0.25">
      <c r="A48" s="117" t="s">
        <v>111</v>
      </c>
      <c r="B48" s="117" t="s">
        <v>158</v>
      </c>
      <c r="C48" s="118">
        <v>9</v>
      </c>
      <c r="D48" s="122">
        <v>18173843</v>
      </c>
    </row>
    <row r="49" spans="1:4" ht="15" x14ac:dyDescent="0.25">
      <c r="A49" s="117" t="s">
        <v>111</v>
      </c>
      <c r="B49" s="117" t="s">
        <v>197</v>
      </c>
      <c r="C49" s="118">
        <v>5</v>
      </c>
      <c r="D49" s="122">
        <v>2166850</v>
      </c>
    </row>
    <row r="50" spans="1:4" ht="15" x14ac:dyDescent="0.25">
      <c r="A50" s="117" t="s">
        <v>111</v>
      </c>
      <c r="B50" s="117" t="s">
        <v>107</v>
      </c>
      <c r="C50" s="118">
        <v>1</v>
      </c>
      <c r="D50" s="122">
        <v>12000</v>
      </c>
    </row>
    <row r="51" spans="1:4" ht="15" x14ac:dyDescent="0.25">
      <c r="A51" s="117" t="s">
        <v>111</v>
      </c>
      <c r="B51" s="117" t="s">
        <v>136</v>
      </c>
      <c r="C51" s="118">
        <v>10</v>
      </c>
      <c r="D51" s="122">
        <v>1234489</v>
      </c>
    </row>
    <row r="52" spans="1:4" ht="15" x14ac:dyDescent="0.25">
      <c r="A52" s="117" t="s">
        <v>111</v>
      </c>
      <c r="B52" s="117" t="s">
        <v>51</v>
      </c>
      <c r="C52" s="118">
        <v>2</v>
      </c>
      <c r="D52" s="122">
        <v>235369</v>
      </c>
    </row>
    <row r="53" spans="1:4" ht="15" x14ac:dyDescent="0.25">
      <c r="A53" s="117" t="s">
        <v>111</v>
      </c>
      <c r="B53" s="117" t="s">
        <v>159</v>
      </c>
      <c r="C53" s="118">
        <v>23</v>
      </c>
      <c r="D53" s="122">
        <v>4472916</v>
      </c>
    </row>
    <row r="54" spans="1:4" ht="15" x14ac:dyDescent="0.25">
      <c r="A54" s="117"/>
      <c r="B54" s="117" t="s">
        <v>256</v>
      </c>
      <c r="C54" s="118">
        <v>1</v>
      </c>
      <c r="D54" s="122">
        <v>4081208</v>
      </c>
    </row>
    <row r="55" spans="1:4" ht="15" x14ac:dyDescent="0.25">
      <c r="A55" s="117" t="s">
        <v>111</v>
      </c>
      <c r="B55" s="117" t="s">
        <v>160</v>
      </c>
      <c r="C55" s="118">
        <v>20</v>
      </c>
      <c r="D55" s="122">
        <v>4216034</v>
      </c>
    </row>
    <row r="56" spans="1:4" ht="15" x14ac:dyDescent="0.25">
      <c r="A56" s="117" t="s">
        <v>111</v>
      </c>
      <c r="B56" s="117" t="s">
        <v>198</v>
      </c>
      <c r="C56" s="118">
        <v>3</v>
      </c>
      <c r="D56" s="122">
        <v>369013</v>
      </c>
    </row>
    <row r="57" spans="1:4" ht="15" x14ac:dyDescent="0.25">
      <c r="A57" s="117" t="s">
        <v>111</v>
      </c>
      <c r="B57" s="117" t="s">
        <v>161</v>
      </c>
      <c r="C57" s="118">
        <v>5</v>
      </c>
      <c r="D57" s="122">
        <v>1672150</v>
      </c>
    </row>
    <row r="58" spans="1:4" ht="15" x14ac:dyDescent="0.25">
      <c r="A58" s="117" t="s">
        <v>111</v>
      </c>
      <c r="B58" s="117" t="s">
        <v>199</v>
      </c>
      <c r="C58" s="118">
        <v>2</v>
      </c>
      <c r="D58" s="122">
        <v>575246</v>
      </c>
    </row>
    <row r="59" spans="1:4" ht="15" x14ac:dyDescent="0.25">
      <c r="A59" s="117" t="s">
        <v>111</v>
      </c>
      <c r="B59" s="117" t="s">
        <v>162</v>
      </c>
      <c r="C59" s="118">
        <v>22</v>
      </c>
      <c r="D59" s="122">
        <v>5586817</v>
      </c>
    </row>
    <row r="60" spans="1:4" ht="15" x14ac:dyDescent="0.25">
      <c r="A60" s="117" t="s">
        <v>111</v>
      </c>
      <c r="B60" s="117" t="s">
        <v>163</v>
      </c>
      <c r="C60" s="118">
        <v>37</v>
      </c>
      <c r="D60" s="122">
        <v>14223668</v>
      </c>
    </row>
    <row r="61" spans="1:4" ht="15" x14ac:dyDescent="0.25">
      <c r="A61" s="117" t="s">
        <v>111</v>
      </c>
      <c r="B61" s="117" t="s">
        <v>200</v>
      </c>
      <c r="C61" s="118">
        <v>7</v>
      </c>
      <c r="D61" s="122">
        <v>684107</v>
      </c>
    </row>
    <row r="62" spans="1:4" ht="15" x14ac:dyDescent="0.25">
      <c r="A62" s="117" t="s">
        <v>111</v>
      </c>
      <c r="B62" s="117" t="s">
        <v>164</v>
      </c>
      <c r="C62" s="118">
        <v>60</v>
      </c>
      <c r="D62" s="122">
        <v>13232982</v>
      </c>
    </row>
    <row r="63" spans="1:4" ht="15" x14ac:dyDescent="0.25">
      <c r="A63" s="117" t="s">
        <v>111</v>
      </c>
      <c r="B63" s="117" t="s">
        <v>202</v>
      </c>
      <c r="C63" s="118">
        <v>7</v>
      </c>
      <c r="D63" s="122">
        <v>1273905</v>
      </c>
    </row>
    <row r="64" spans="1:4" ht="15" x14ac:dyDescent="0.25">
      <c r="A64" s="117" t="s">
        <v>111</v>
      </c>
      <c r="B64" s="117" t="s">
        <v>203</v>
      </c>
      <c r="C64" s="118">
        <v>29</v>
      </c>
      <c r="D64" s="122">
        <v>11175859</v>
      </c>
    </row>
    <row r="65" spans="1:4" ht="15" x14ac:dyDescent="0.25">
      <c r="A65" s="117" t="s">
        <v>111</v>
      </c>
      <c r="B65" s="117" t="s">
        <v>137</v>
      </c>
      <c r="C65" s="118">
        <v>37</v>
      </c>
      <c r="D65" s="122">
        <v>12787998</v>
      </c>
    </row>
    <row r="66" spans="1:4" ht="15" x14ac:dyDescent="0.25">
      <c r="A66" s="117" t="s">
        <v>111</v>
      </c>
      <c r="B66" s="117" t="s">
        <v>54</v>
      </c>
      <c r="C66" s="118">
        <v>29</v>
      </c>
      <c r="D66" s="122">
        <v>4256387</v>
      </c>
    </row>
    <row r="67" spans="1:4" ht="15" x14ac:dyDescent="0.25">
      <c r="A67" s="117" t="s">
        <v>111</v>
      </c>
      <c r="B67" s="117" t="s">
        <v>55</v>
      </c>
      <c r="C67" s="118">
        <v>6</v>
      </c>
      <c r="D67" s="122">
        <v>1783497</v>
      </c>
    </row>
    <row r="68" spans="1:4" ht="15" x14ac:dyDescent="0.25">
      <c r="A68" s="117" t="s">
        <v>111</v>
      </c>
      <c r="B68" s="117" t="s">
        <v>204</v>
      </c>
      <c r="C68" s="118">
        <v>13</v>
      </c>
      <c r="D68" s="122">
        <v>2617871</v>
      </c>
    </row>
    <row r="69" spans="1:4" ht="15" x14ac:dyDescent="0.25">
      <c r="A69" s="117" t="s">
        <v>111</v>
      </c>
      <c r="B69" s="117" t="s">
        <v>257</v>
      </c>
      <c r="C69" s="118">
        <v>1</v>
      </c>
      <c r="D69" s="122">
        <v>50000</v>
      </c>
    </row>
    <row r="70" spans="1:4" ht="15" x14ac:dyDescent="0.25">
      <c r="A70" s="117" t="s">
        <v>111</v>
      </c>
      <c r="B70" s="117" t="s">
        <v>165</v>
      </c>
      <c r="C70" s="118">
        <v>4</v>
      </c>
      <c r="D70" s="122">
        <v>916976</v>
      </c>
    </row>
    <row r="71" spans="1:4" ht="15" x14ac:dyDescent="0.25">
      <c r="A71" s="117" t="s">
        <v>111</v>
      </c>
      <c r="B71" s="117" t="s">
        <v>205</v>
      </c>
      <c r="C71" s="118">
        <v>4</v>
      </c>
      <c r="D71" s="122">
        <v>435621</v>
      </c>
    </row>
    <row r="72" spans="1:4" ht="15" x14ac:dyDescent="0.25">
      <c r="A72" s="117" t="s">
        <v>111</v>
      </c>
      <c r="B72" s="117" t="s">
        <v>56</v>
      </c>
      <c r="C72" s="118">
        <v>13</v>
      </c>
      <c r="D72" s="122">
        <v>2964980</v>
      </c>
    </row>
    <row r="73" spans="1:4" ht="15" x14ac:dyDescent="0.25">
      <c r="A73" s="117" t="s">
        <v>111</v>
      </c>
      <c r="B73" s="117" t="s">
        <v>139</v>
      </c>
      <c r="C73" s="118">
        <v>12</v>
      </c>
      <c r="D73" s="122">
        <v>1363133</v>
      </c>
    </row>
    <row r="74" spans="1:4" ht="15" x14ac:dyDescent="0.25">
      <c r="A74" s="117" t="s">
        <v>111</v>
      </c>
      <c r="B74" s="117" t="s">
        <v>58</v>
      </c>
      <c r="C74" s="118">
        <v>58</v>
      </c>
      <c r="D74" s="122">
        <v>16726748</v>
      </c>
    </row>
    <row r="75" spans="1:4" ht="15" x14ac:dyDescent="0.25">
      <c r="A75" s="117" t="s">
        <v>111</v>
      </c>
      <c r="B75" s="117" t="s">
        <v>166</v>
      </c>
      <c r="C75" s="118">
        <v>3</v>
      </c>
      <c r="D75" s="122">
        <v>230440</v>
      </c>
    </row>
    <row r="76" spans="1:4" ht="15" x14ac:dyDescent="0.25">
      <c r="A76" s="117" t="s">
        <v>111</v>
      </c>
      <c r="B76" s="117" t="s">
        <v>206</v>
      </c>
      <c r="C76" s="118">
        <v>7</v>
      </c>
      <c r="D76" s="122">
        <v>1464197</v>
      </c>
    </row>
    <row r="77" spans="1:4" ht="15" x14ac:dyDescent="0.25">
      <c r="A77" s="117"/>
      <c r="B77" s="117" t="s">
        <v>167</v>
      </c>
      <c r="C77" s="118">
        <v>7</v>
      </c>
      <c r="D77" s="122">
        <v>1168325</v>
      </c>
    </row>
    <row r="78" spans="1:4" ht="15" x14ac:dyDescent="0.25">
      <c r="A78" s="117" t="s">
        <v>111</v>
      </c>
      <c r="B78" s="117" t="s">
        <v>59</v>
      </c>
      <c r="C78" s="118">
        <v>34</v>
      </c>
      <c r="D78" s="122">
        <v>9372069</v>
      </c>
    </row>
    <row r="79" spans="1:4" ht="15" x14ac:dyDescent="0.25">
      <c r="A79" s="117" t="s">
        <v>111</v>
      </c>
      <c r="B79" s="117" t="s">
        <v>207</v>
      </c>
      <c r="C79" s="118">
        <v>4</v>
      </c>
      <c r="D79" s="122">
        <v>1431398</v>
      </c>
    </row>
    <row r="80" spans="1:4" ht="15" x14ac:dyDescent="0.25">
      <c r="A80" s="117" t="s">
        <v>111</v>
      </c>
      <c r="B80" s="117" t="s">
        <v>208</v>
      </c>
      <c r="C80" s="118">
        <v>1</v>
      </c>
      <c r="D80" s="122">
        <v>0</v>
      </c>
    </row>
    <row r="81" spans="1:5" ht="15" x14ac:dyDescent="0.25">
      <c r="A81" s="117" t="s">
        <v>111</v>
      </c>
      <c r="B81" s="117" t="s">
        <v>169</v>
      </c>
      <c r="C81" s="118">
        <v>5</v>
      </c>
      <c r="D81" s="122">
        <v>626307</v>
      </c>
    </row>
    <row r="82" spans="1:5" ht="15" x14ac:dyDescent="0.25">
      <c r="A82" s="117" t="s">
        <v>111</v>
      </c>
      <c r="B82" s="117" t="s">
        <v>210</v>
      </c>
      <c r="C82" s="118">
        <v>3</v>
      </c>
      <c r="D82" s="122">
        <v>0</v>
      </c>
    </row>
    <row r="83" spans="1:5" ht="15" x14ac:dyDescent="0.25">
      <c r="A83" s="117" t="s">
        <v>111</v>
      </c>
      <c r="B83" s="117" t="s">
        <v>60</v>
      </c>
      <c r="C83" s="118">
        <v>26</v>
      </c>
      <c r="D83" s="122">
        <v>6668880</v>
      </c>
    </row>
    <row r="84" spans="1:5" ht="15" x14ac:dyDescent="0.25">
      <c r="A84" s="117" t="s">
        <v>111</v>
      </c>
      <c r="B84" s="117" t="s">
        <v>61</v>
      </c>
      <c r="C84" s="118">
        <v>50</v>
      </c>
      <c r="D84" s="122">
        <v>16057924</v>
      </c>
    </row>
    <row r="85" spans="1:5" ht="15" x14ac:dyDescent="0.25">
      <c r="A85" s="117" t="s">
        <v>111</v>
      </c>
      <c r="B85" s="117" t="s">
        <v>62</v>
      </c>
      <c r="C85" s="118">
        <v>3</v>
      </c>
      <c r="D85" s="122">
        <v>270017</v>
      </c>
    </row>
    <row r="86" spans="1:5" ht="15" x14ac:dyDescent="0.25">
      <c r="A86" s="117" t="s">
        <v>111</v>
      </c>
      <c r="B86" s="117" t="s">
        <v>63</v>
      </c>
      <c r="C86" s="118">
        <v>6</v>
      </c>
      <c r="D86" s="122">
        <v>386811</v>
      </c>
    </row>
    <row r="87" spans="1:5" ht="15" x14ac:dyDescent="0.25">
      <c r="A87" s="117"/>
      <c r="B87" s="117" t="s">
        <v>211</v>
      </c>
      <c r="C87" s="118">
        <v>2</v>
      </c>
      <c r="D87" s="122">
        <v>49546</v>
      </c>
    </row>
    <row r="88" spans="1:5" ht="15" x14ac:dyDescent="0.25">
      <c r="A88" s="117" t="s">
        <v>111</v>
      </c>
      <c r="B88" s="117" t="s">
        <v>248</v>
      </c>
      <c r="C88" s="118">
        <v>1</v>
      </c>
      <c r="D88" s="122">
        <v>75600</v>
      </c>
    </row>
    <row r="89" spans="1:5" ht="15" x14ac:dyDescent="0.25">
      <c r="A89" s="117" t="s">
        <v>111</v>
      </c>
      <c r="B89" s="117" t="s">
        <v>238</v>
      </c>
      <c r="C89" s="118">
        <v>1</v>
      </c>
      <c r="D89" s="122">
        <v>0</v>
      </c>
    </row>
    <row r="90" spans="1:5" ht="15" x14ac:dyDescent="0.25">
      <c r="A90" s="117" t="s">
        <v>111</v>
      </c>
      <c r="B90" s="117" t="s">
        <v>171</v>
      </c>
      <c r="C90" s="118">
        <v>2</v>
      </c>
      <c r="D90" s="122">
        <v>560905</v>
      </c>
    </row>
    <row r="91" spans="1:5" ht="15" x14ac:dyDescent="0.25">
      <c r="A91" s="117" t="s">
        <v>111</v>
      </c>
      <c r="B91" s="117" t="s">
        <v>172</v>
      </c>
      <c r="C91" s="118">
        <v>6</v>
      </c>
      <c r="D91" s="122">
        <v>702915</v>
      </c>
    </row>
    <row r="92" spans="1:5" ht="15" x14ac:dyDescent="0.25">
      <c r="A92" s="117" t="s">
        <v>111</v>
      </c>
      <c r="B92" s="117" t="s">
        <v>64</v>
      </c>
      <c r="C92" s="118">
        <v>28</v>
      </c>
      <c r="D92" s="122">
        <v>4557739</v>
      </c>
    </row>
    <row r="93" spans="1:5" ht="15.75" thickBot="1" x14ac:dyDescent="0.3">
      <c r="A93" s="114" t="s">
        <v>111</v>
      </c>
      <c r="B93" s="113" t="s">
        <v>13</v>
      </c>
      <c r="C93" s="114">
        <f>SUM(C46:C92)</f>
        <v>669</v>
      </c>
      <c r="D93" s="115">
        <f>SUM(D46:D92)</f>
        <v>189125003</v>
      </c>
      <c r="E93" s="78"/>
    </row>
    <row r="94" spans="1:5" ht="15" x14ac:dyDescent="0.25">
      <c r="A94" s="112"/>
      <c r="B94" s="119"/>
      <c r="C94" s="120"/>
      <c r="D94" s="121"/>
      <c r="E94" s="78"/>
    </row>
    <row r="95" spans="1:5" ht="15" x14ac:dyDescent="0.25">
      <c r="A95" s="117" t="s">
        <v>111</v>
      </c>
      <c r="B95" s="117" t="s">
        <v>140</v>
      </c>
      <c r="C95" s="118">
        <v>6</v>
      </c>
      <c r="D95" s="122">
        <v>243290</v>
      </c>
    </row>
    <row r="96" spans="1:5" ht="15" x14ac:dyDescent="0.25">
      <c r="A96" s="117" t="s">
        <v>111</v>
      </c>
      <c r="B96" s="117" t="s">
        <v>178</v>
      </c>
      <c r="C96" s="118">
        <v>10</v>
      </c>
      <c r="D96" s="122">
        <v>2597781</v>
      </c>
    </row>
    <row r="97" spans="1:5" ht="15.75" thickBot="1" x14ac:dyDescent="0.3">
      <c r="A97" s="114" t="s">
        <v>111</v>
      </c>
      <c r="B97" s="113" t="s">
        <v>13</v>
      </c>
      <c r="C97" s="114">
        <f>SUM(C95:C96)</f>
        <v>16</v>
      </c>
      <c r="D97" s="115">
        <f>SUM(D95:D96)</f>
        <v>2841071</v>
      </c>
      <c r="E97" s="78"/>
    </row>
    <row r="98" spans="1:5" ht="15" x14ac:dyDescent="0.25">
      <c r="A98" s="112"/>
      <c r="B98" s="119"/>
      <c r="C98" s="120"/>
      <c r="D98" s="121"/>
      <c r="E98" s="78"/>
    </row>
    <row r="99" spans="1:5" ht="15" x14ac:dyDescent="0.25">
      <c r="A99" s="109" t="s">
        <v>214</v>
      </c>
      <c r="B99" s="117" t="s">
        <v>249</v>
      </c>
      <c r="C99" s="118">
        <v>1</v>
      </c>
      <c r="D99" s="122">
        <v>15000</v>
      </c>
    </row>
    <row r="100" spans="1:5" ht="15" x14ac:dyDescent="0.25">
      <c r="A100" s="117" t="s">
        <v>111</v>
      </c>
      <c r="B100" s="117" t="s">
        <v>215</v>
      </c>
      <c r="C100" s="118">
        <v>51</v>
      </c>
      <c r="D100" s="122">
        <v>3392932</v>
      </c>
    </row>
    <row r="101" spans="1:5" ht="15" x14ac:dyDescent="0.25">
      <c r="A101" s="117" t="s">
        <v>111</v>
      </c>
      <c r="B101" s="117" t="s">
        <v>216</v>
      </c>
      <c r="C101" s="118">
        <v>4</v>
      </c>
      <c r="D101" s="122">
        <v>136676</v>
      </c>
    </row>
    <row r="102" spans="1:5" ht="15" x14ac:dyDescent="0.25">
      <c r="A102" s="117" t="s">
        <v>111</v>
      </c>
      <c r="B102" s="117" t="s">
        <v>240</v>
      </c>
      <c r="C102" s="118">
        <v>20</v>
      </c>
      <c r="D102" s="122">
        <v>401392</v>
      </c>
    </row>
    <row r="103" spans="1:5" ht="15" x14ac:dyDescent="0.25">
      <c r="A103" s="153"/>
      <c r="B103" s="153" t="s">
        <v>217</v>
      </c>
      <c r="C103" s="154">
        <v>9</v>
      </c>
      <c r="D103" s="155">
        <v>1995830</v>
      </c>
    </row>
    <row r="104" spans="1:5" ht="15.75" thickBot="1" x14ac:dyDescent="0.3">
      <c r="A104" s="114" t="s">
        <v>111</v>
      </c>
      <c r="B104" s="113" t="s">
        <v>13</v>
      </c>
      <c r="C104" s="114">
        <f>SUM(C99:C103)</f>
        <v>85</v>
      </c>
      <c r="D104" s="115">
        <f>SUM(D99:D103)</f>
        <v>5941830</v>
      </c>
      <c r="E104" s="78"/>
    </row>
    <row r="105" spans="1:5" ht="15" x14ac:dyDescent="0.25">
      <c r="A105" s="112"/>
      <c r="B105" s="119"/>
      <c r="C105" s="120"/>
      <c r="D105" s="121"/>
      <c r="E105" s="78"/>
    </row>
    <row r="106" spans="1:5" ht="15" x14ac:dyDescent="0.25">
      <c r="A106" s="112" t="s">
        <v>180</v>
      </c>
      <c r="B106" s="117" t="s">
        <v>250</v>
      </c>
      <c r="C106" s="118">
        <v>2</v>
      </c>
      <c r="D106" s="122">
        <v>22289</v>
      </c>
    </row>
    <row r="107" spans="1:5" ht="15" x14ac:dyDescent="0.25">
      <c r="A107" s="117" t="s">
        <v>111</v>
      </c>
      <c r="B107" s="117" t="s">
        <v>87</v>
      </c>
      <c r="C107" s="118">
        <v>1</v>
      </c>
      <c r="D107" s="122">
        <v>7200</v>
      </c>
    </row>
    <row r="108" spans="1:5" ht="15" x14ac:dyDescent="0.25">
      <c r="A108" s="117" t="s">
        <v>111</v>
      </c>
      <c r="B108" s="117" t="s">
        <v>212</v>
      </c>
      <c r="C108" s="118">
        <v>1</v>
      </c>
      <c r="D108" s="122">
        <v>10000</v>
      </c>
    </row>
    <row r="109" spans="1:5" ht="15.75" thickBot="1" x14ac:dyDescent="0.3">
      <c r="A109" s="114" t="s">
        <v>111</v>
      </c>
      <c r="B109" s="113" t="s">
        <v>13</v>
      </c>
      <c r="C109" s="114">
        <f>SUM(C106:C108)</f>
        <v>4</v>
      </c>
      <c r="D109" s="115">
        <f>SUM(D106:D108)</f>
        <v>39489</v>
      </c>
      <c r="E109" s="78"/>
    </row>
    <row r="110" spans="1:5" ht="15" x14ac:dyDescent="0.25">
      <c r="A110" s="112"/>
      <c r="B110" s="119"/>
      <c r="C110" s="120"/>
      <c r="D110" s="121"/>
      <c r="E110" s="78"/>
    </row>
    <row r="111" spans="1:5" ht="15" x14ac:dyDescent="0.25">
      <c r="A111" s="109" t="s">
        <v>190</v>
      </c>
      <c r="B111" s="117" t="s">
        <v>218</v>
      </c>
      <c r="C111" s="118">
        <v>8</v>
      </c>
      <c r="D111" s="122">
        <v>1197026</v>
      </c>
    </row>
    <row r="112" spans="1:5" ht="15" x14ac:dyDescent="0.25">
      <c r="A112" s="117" t="s">
        <v>111</v>
      </c>
      <c r="B112" s="117" t="s">
        <v>219</v>
      </c>
      <c r="C112" s="118">
        <v>69</v>
      </c>
      <c r="D112" s="122">
        <v>5198116</v>
      </c>
    </row>
    <row r="113" spans="1:6" ht="15.75" thickBot="1" x14ac:dyDescent="0.3">
      <c r="A113" s="114" t="s">
        <v>111</v>
      </c>
      <c r="B113" s="113" t="s">
        <v>13</v>
      </c>
      <c r="C113" s="114">
        <f>SUM(C111:C112)</f>
        <v>77</v>
      </c>
      <c r="D113" s="115">
        <f>SUM(D111:D112)</f>
        <v>6395142</v>
      </c>
      <c r="E113" s="78"/>
    </row>
    <row r="114" spans="1:6" ht="15" x14ac:dyDescent="0.25">
      <c r="A114" s="112"/>
      <c r="B114" s="119"/>
      <c r="C114" s="120"/>
      <c r="D114" s="121"/>
      <c r="E114" s="78"/>
    </row>
    <row r="115" spans="1:6" ht="15" x14ac:dyDescent="0.25">
      <c r="A115" s="117" t="s">
        <v>233</v>
      </c>
      <c r="B115" s="117" t="s">
        <v>109</v>
      </c>
      <c r="C115" s="118">
        <v>1</v>
      </c>
      <c r="D115" s="122">
        <v>315334</v>
      </c>
    </row>
    <row r="116" spans="1:6" ht="15" x14ac:dyDescent="0.25">
      <c r="A116" s="117" t="s">
        <v>111</v>
      </c>
      <c r="B116" s="117" t="s">
        <v>251</v>
      </c>
      <c r="C116" s="118">
        <v>1</v>
      </c>
      <c r="D116" s="122">
        <v>473152</v>
      </c>
    </row>
    <row r="117" spans="1:6" ht="15" x14ac:dyDescent="0.25">
      <c r="A117" s="117" t="s">
        <v>111</v>
      </c>
      <c r="B117" s="117" t="s">
        <v>183</v>
      </c>
      <c r="C117" s="118">
        <v>3</v>
      </c>
      <c r="D117" s="122">
        <v>122301</v>
      </c>
    </row>
    <row r="118" spans="1:6" ht="15" x14ac:dyDescent="0.25">
      <c r="A118" s="117" t="s">
        <v>111</v>
      </c>
      <c r="B118" s="117" t="s">
        <v>78</v>
      </c>
      <c r="C118" s="118">
        <v>3</v>
      </c>
      <c r="D118" s="122">
        <v>54631</v>
      </c>
    </row>
    <row r="119" spans="1:6" ht="15" x14ac:dyDescent="0.25">
      <c r="A119" s="117" t="s">
        <v>111</v>
      </c>
      <c r="B119" s="117" t="s">
        <v>84</v>
      </c>
      <c r="C119" s="118">
        <v>1</v>
      </c>
      <c r="D119" s="122">
        <v>40500</v>
      </c>
    </row>
    <row r="120" spans="1:6" ht="15" x14ac:dyDescent="0.25">
      <c r="A120" s="117" t="s">
        <v>111</v>
      </c>
      <c r="B120" s="117" t="s">
        <v>185</v>
      </c>
      <c r="C120" s="118">
        <v>2</v>
      </c>
      <c r="D120" s="122">
        <v>86668</v>
      </c>
    </row>
    <row r="121" spans="1:6" ht="15" x14ac:dyDescent="0.25">
      <c r="A121" s="117" t="s">
        <v>111</v>
      </c>
      <c r="B121" s="117" t="s">
        <v>79</v>
      </c>
      <c r="C121" s="118">
        <v>1</v>
      </c>
      <c r="D121" s="122">
        <v>98688</v>
      </c>
    </row>
    <row r="122" spans="1:6" ht="15" x14ac:dyDescent="0.25">
      <c r="A122" s="117" t="s">
        <v>111</v>
      </c>
      <c r="B122" s="117" t="s">
        <v>252</v>
      </c>
      <c r="C122" s="118">
        <v>1</v>
      </c>
      <c r="D122" s="122">
        <v>14004</v>
      </c>
    </row>
    <row r="123" spans="1:6" ht="15" x14ac:dyDescent="0.25">
      <c r="A123" s="117" t="s">
        <v>111</v>
      </c>
      <c r="B123" s="117" t="s">
        <v>253</v>
      </c>
      <c r="C123" s="118">
        <v>15</v>
      </c>
      <c r="D123" s="122">
        <v>13988711</v>
      </c>
    </row>
    <row r="124" spans="1:6" ht="15" x14ac:dyDescent="0.25">
      <c r="A124" s="117" t="s">
        <v>111</v>
      </c>
      <c r="B124" s="117" t="s">
        <v>254</v>
      </c>
      <c r="C124" s="118">
        <v>1</v>
      </c>
      <c r="D124" s="122">
        <v>9932</v>
      </c>
    </row>
    <row r="125" spans="1:6" ht="15" x14ac:dyDescent="0.25">
      <c r="A125" s="117"/>
      <c r="B125" s="117" t="s">
        <v>222</v>
      </c>
      <c r="C125" s="118">
        <v>8</v>
      </c>
      <c r="D125" s="122">
        <v>13550924</v>
      </c>
    </row>
    <row r="126" spans="1:6" ht="15" x14ac:dyDescent="0.25">
      <c r="A126" s="117"/>
      <c r="B126" s="117" t="s">
        <v>255</v>
      </c>
      <c r="C126" s="118">
        <v>9</v>
      </c>
      <c r="D126" s="122">
        <v>2802632</v>
      </c>
    </row>
    <row r="127" spans="1:6" ht="15" x14ac:dyDescent="0.25">
      <c r="A127" s="117" t="s">
        <v>111</v>
      </c>
      <c r="B127" s="117" t="s">
        <v>83</v>
      </c>
      <c r="C127" s="118">
        <v>1</v>
      </c>
      <c r="D127" s="122">
        <v>127777</v>
      </c>
      <c r="F127" s="122"/>
    </row>
    <row r="128" spans="1:6" ht="15.75" thickBot="1" x14ac:dyDescent="0.3">
      <c r="A128" s="114" t="s">
        <v>111</v>
      </c>
      <c r="B128" s="113" t="s">
        <v>13</v>
      </c>
      <c r="C128" s="114">
        <f>SUM(C115:C127)</f>
        <v>47</v>
      </c>
      <c r="D128" s="115">
        <f>SUM(D115:D127)</f>
        <v>31685254</v>
      </c>
      <c r="E128" s="78"/>
    </row>
    <row r="129" spans="2:4" ht="15" x14ac:dyDescent="0.25">
      <c r="B129" s="123" t="s">
        <v>245</v>
      </c>
      <c r="C129" s="124">
        <f>C12+C31+C38+C44+C93+C97+C104+C109+C113+C128</f>
        <v>1418</v>
      </c>
      <c r="D129" s="125">
        <f>D12+D31+D38+D44+D93+D97+D104+D109+D113+D128</f>
        <v>286030136</v>
      </c>
    </row>
  </sheetData>
  <mergeCells count="2">
    <mergeCell ref="J3:K3"/>
    <mergeCell ref="B2:D2"/>
  </mergeCells>
  <pageMargins left="0.5" right="0.5" top="0.5" bottom="0.5" header="0.17" footer="0.17"/>
  <pageSetup scale="66" fitToHeight="38" orientation="portrait" r:id="rId1"/>
  <headerFooter alignWithMargins="0"/>
  <colBreaks count="1" manualBreakCount="1">
    <brk id="4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30"/>
  <sheetViews>
    <sheetView showGridLines="0" zoomScale="90" zoomScaleNormal="90" workbookViewId="0">
      <selection activeCell="A6" sqref="A6"/>
    </sheetView>
  </sheetViews>
  <sheetFormatPr defaultRowHeight="12.75" x14ac:dyDescent="0.2"/>
  <cols>
    <col min="1" max="1" width="55.7109375" customWidth="1"/>
    <col min="2" max="2" width="52.28515625" bestFit="1" customWidth="1"/>
    <col min="3" max="3" width="14.28515625" customWidth="1"/>
    <col min="4" max="4" width="18.5703125" bestFit="1" customWidth="1"/>
  </cols>
  <sheetData>
    <row r="1" spans="1:12" ht="24" customHeight="1" x14ac:dyDescent="0.25">
      <c r="A1" s="108"/>
      <c r="C1" s="198"/>
      <c r="D1" s="198"/>
      <c r="E1" s="108"/>
      <c r="F1" s="108"/>
      <c r="G1" s="94"/>
      <c r="H1" s="94"/>
      <c r="J1" s="94"/>
      <c r="K1" s="94"/>
      <c r="L1" s="108"/>
    </row>
    <row r="2" spans="1:12" ht="24" customHeight="1" x14ac:dyDescent="0.25">
      <c r="A2" s="108"/>
      <c r="B2" s="258" t="s">
        <v>258</v>
      </c>
      <c r="C2" s="258"/>
      <c r="D2" s="258"/>
      <c r="E2" s="108"/>
      <c r="F2" s="108"/>
      <c r="G2" s="94"/>
      <c r="H2" s="94"/>
      <c r="J2" s="94"/>
      <c r="K2" s="94"/>
      <c r="L2" s="108"/>
    </row>
    <row r="3" spans="1:12" ht="24" customHeight="1" x14ac:dyDescent="0.25">
      <c r="A3" s="108"/>
      <c r="B3" s="198"/>
      <c r="C3" s="198"/>
      <c r="D3" s="198"/>
      <c r="E3" s="108"/>
      <c r="F3" s="108"/>
      <c r="G3" s="94"/>
      <c r="H3" s="107"/>
      <c r="I3" s="86"/>
      <c r="J3" s="255"/>
      <c r="K3" s="256"/>
      <c r="L3" s="108"/>
    </row>
    <row r="4" spans="1:12" x14ac:dyDescent="0.2">
      <c r="A4" s="108" t="s">
        <v>194</v>
      </c>
      <c r="B4" s="108"/>
      <c r="C4" s="108"/>
      <c r="D4" s="108"/>
      <c r="E4" s="108"/>
      <c r="F4" s="108"/>
      <c r="G4" s="94"/>
      <c r="H4" s="87"/>
      <c r="I4" s="88"/>
      <c r="J4" s="89"/>
      <c r="K4" s="92"/>
      <c r="L4" s="108"/>
    </row>
    <row r="5" spans="1:12" x14ac:dyDescent="0.2">
      <c r="A5" s="97" t="s">
        <v>113</v>
      </c>
      <c r="B5" s="97" t="s">
        <v>99</v>
      </c>
      <c r="C5" s="98" t="s">
        <v>114</v>
      </c>
      <c r="D5" s="99" t="s">
        <v>281</v>
      </c>
      <c r="G5" s="54"/>
      <c r="H5" s="93"/>
      <c r="I5" s="94"/>
      <c r="J5" s="95"/>
      <c r="K5" s="96"/>
    </row>
    <row r="6" spans="1:12" ht="15" x14ac:dyDescent="0.25">
      <c r="A6" s="109" t="s">
        <v>142</v>
      </c>
      <c r="B6" s="117" t="s">
        <v>3</v>
      </c>
      <c r="C6" s="118">
        <v>19</v>
      </c>
      <c r="D6" s="122">
        <v>1327853</v>
      </c>
    </row>
    <row r="7" spans="1:12" ht="15" x14ac:dyDescent="0.25">
      <c r="A7" s="117" t="s">
        <v>111</v>
      </c>
      <c r="B7" s="117" t="s">
        <v>143</v>
      </c>
      <c r="C7" s="118">
        <v>6</v>
      </c>
      <c r="D7" s="122">
        <v>902877</v>
      </c>
    </row>
    <row r="8" spans="1:12" ht="15" x14ac:dyDescent="0.25">
      <c r="A8" s="117" t="s">
        <v>111</v>
      </c>
      <c r="B8" s="117" t="s">
        <v>122</v>
      </c>
      <c r="C8" s="118">
        <v>15</v>
      </c>
      <c r="D8" s="122">
        <v>1207777</v>
      </c>
    </row>
    <row r="9" spans="1:12" ht="15" x14ac:dyDescent="0.25">
      <c r="A9" s="117" t="s">
        <v>111</v>
      </c>
      <c r="B9" s="117" t="s">
        <v>11</v>
      </c>
      <c r="C9" s="118">
        <v>12</v>
      </c>
      <c r="D9" s="122">
        <v>801618</v>
      </c>
    </row>
    <row r="10" spans="1:12" ht="15" x14ac:dyDescent="0.25">
      <c r="A10" s="117" t="s">
        <v>111</v>
      </c>
      <c r="B10" s="117" t="s">
        <v>124</v>
      </c>
      <c r="C10" s="118">
        <v>44</v>
      </c>
      <c r="D10" s="122">
        <v>2792893</v>
      </c>
    </row>
    <row r="11" spans="1:12" ht="15" x14ac:dyDescent="0.25">
      <c r="A11" s="117" t="s">
        <v>111</v>
      </c>
      <c r="B11" s="117" t="s">
        <v>144</v>
      </c>
      <c r="C11" s="118">
        <v>16</v>
      </c>
      <c r="D11" s="122">
        <v>1922734</v>
      </c>
    </row>
    <row r="12" spans="1:12" ht="15.75" thickBot="1" x14ac:dyDescent="0.3">
      <c r="A12" s="114" t="s">
        <v>111</v>
      </c>
      <c r="B12" s="113" t="s">
        <v>13</v>
      </c>
      <c r="C12" s="114">
        <f>SUM(C6:C11)</f>
        <v>112</v>
      </c>
      <c r="D12" s="115">
        <f>SUM(D6:D11)</f>
        <v>8955752</v>
      </c>
      <c r="E12" s="78"/>
    </row>
    <row r="13" spans="1:12" ht="15" x14ac:dyDescent="0.25">
      <c r="A13" s="112"/>
      <c r="B13" s="119"/>
      <c r="C13" s="120"/>
      <c r="D13" s="121"/>
      <c r="E13" s="78"/>
    </row>
    <row r="14" spans="1:12" ht="15" x14ac:dyDescent="0.25">
      <c r="A14" s="109" t="s">
        <v>145</v>
      </c>
      <c r="B14" s="117" t="s">
        <v>15</v>
      </c>
      <c r="C14" s="118">
        <v>12</v>
      </c>
      <c r="D14" s="122">
        <v>565241</v>
      </c>
    </row>
    <row r="15" spans="1:12" ht="15" x14ac:dyDescent="0.25">
      <c r="B15" s="117" t="s">
        <v>17</v>
      </c>
      <c r="C15" s="118">
        <v>31</v>
      </c>
      <c r="D15" s="122">
        <v>4734968</v>
      </c>
    </row>
    <row r="16" spans="1:12" ht="15" x14ac:dyDescent="0.25">
      <c r="A16" s="117" t="s">
        <v>111</v>
      </c>
      <c r="B16" s="117" t="s">
        <v>19</v>
      </c>
      <c r="C16" s="118">
        <v>1</v>
      </c>
      <c r="D16" s="122">
        <v>18000</v>
      </c>
    </row>
    <row r="17" spans="1:5" ht="15" x14ac:dyDescent="0.25">
      <c r="A17" s="117" t="s">
        <v>111</v>
      </c>
      <c r="B17" s="117" t="s">
        <v>20</v>
      </c>
      <c r="C17" s="118">
        <v>20</v>
      </c>
      <c r="D17" s="122">
        <v>1838507</v>
      </c>
    </row>
    <row r="18" spans="1:5" ht="15" x14ac:dyDescent="0.25">
      <c r="A18" s="117" t="s">
        <v>111</v>
      </c>
      <c r="B18" s="117" t="s">
        <v>21</v>
      </c>
      <c r="C18" s="118">
        <v>2</v>
      </c>
      <c r="D18" s="122">
        <v>52000</v>
      </c>
    </row>
    <row r="19" spans="1:5" ht="15" x14ac:dyDescent="0.25">
      <c r="A19" s="117" t="s">
        <v>111</v>
      </c>
      <c r="B19" s="117" t="s">
        <v>147</v>
      </c>
      <c r="C19" s="118">
        <v>81</v>
      </c>
      <c r="D19" s="122">
        <v>777083</v>
      </c>
    </row>
    <row r="20" spans="1:5" ht="15" x14ac:dyDescent="0.25">
      <c r="A20" s="117" t="s">
        <v>111</v>
      </c>
      <c r="B20" s="117" t="s">
        <v>235</v>
      </c>
      <c r="C20" s="118">
        <v>6</v>
      </c>
      <c r="D20" s="122">
        <v>347380</v>
      </c>
    </row>
    <row r="21" spans="1:5" ht="15" x14ac:dyDescent="0.25">
      <c r="A21" s="117" t="s">
        <v>111</v>
      </c>
      <c r="B21" s="117" t="s">
        <v>22</v>
      </c>
      <c r="C21" s="118">
        <v>2</v>
      </c>
      <c r="D21" s="122">
        <v>176402</v>
      </c>
    </row>
    <row r="22" spans="1:5" ht="15" x14ac:dyDescent="0.25">
      <c r="A22" s="117" t="s">
        <v>111</v>
      </c>
      <c r="B22" s="117" t="s">
        <v>23</v>
      </c>
      <c r="C22" s="118">
        <v>5</v>
      </c>
      <c r="D22" s="122">
        <v>350800</v>
      </c>
    </row>
    <row r="23" spans="1:5" ht="15" x14ac:dyDescent="0.25">
      <c r="A23" s="117" t="s">
        <v>111</v>
      </c>
      <c r="B23" s="117" t="s">
        <v>24</v>
      </c>
      <c r="C23" s="118">
        <v>9</v>
      </c>
      <c r="D23" s="122">
        <v>536964</v>
      </c>
    </row>
    <row r="24" spans="1:5" ht="15" x14ac:dyDescent="0.25">
      <c r="A24" s="117" t="s">
        <v>111</v>
      </c>
      <c r="B24" s="117" t="s">
        <v>236</v>
      </c>
      <c r="C24" s="118">
        <v>1</v>
      </c>
      <c r="D24" s="122">
        <v>26164</v>
      </c>
    </row>
    <row r="25" spans="1:5" ht="15" x14ac:dyDescent="0.25">
      <c r="A25" s="117" t="s">
        <v>111</v>
      </c>
      <c r="B25" s="117" t="s">
        <v>27</v>
      </c>
      <c r="C25" s="118">
        <v>10</v>
      </c>
      <c r="D25" s="122">
        <v>1223010</v>
      </c>
    </row>
    <row r="26" spans="1:5" ht="15" x14ac:dyDescent="0.25">
      <c r="A26" s="117" t="s">
        <v>111</v>
      </c>
      <c r="B26" s="117" t="s">
        <v>28</v>
      </c>
      <c r="C26" s="118">
        <v>7</v>
      </c>
      <c r="D26" s="122">
        <v>118391</v>
      </c>
    </row>
    <row r="27" spans="1:5" ht="15" x14ac:dyDescent="0.25">
      <c r="A27" s="117" t="s">
        <v>111</v>
      </c>
      <c r="B27" s="117" t="s">
        <v>29</v>
      </c>
      <c r="C27" s="118">
        <v>29</v>
      </c>
      <c r="D27" s="122">
        <v>7026307</v>
      </c>
    </row>
    <row r="28" spans="1:5" ht="15" x14ac:dyDescent="0.25">
      <c r="A28" s="117" t="s">
        <v>111</v>
      </c>
      <c r="B28" s="117" t="s">
        <v>30</v>
      </c>
      <c r="C28" s="118">
        <v>1</v>
      </c>
      <c r="D28" s="122">
        <v>33600</v>
      </c>
    </row>
    <row r="29" spans="1:5" ht="15" x14ac:dyDescent="0.25">
      <c r="A29" s="117" t="s">
        <v>111</v>
      </c>
      <c r="B29" s="117" t="s">
        <v>31</v>
      </c>
      <c r="C29" s="118">
        <v>3</v>
      </c>
      <c r="D29" s="122">
        <v>108468</v>
      </c>
    </row>
    <row r="30" spans="1:5" ht="15.75" thickBot="1" x14ac:dyDescent="0.3">
      <c r="A30" s="114" t="s">
        <v>111</v>
      </c>
      <c r="B30" s="113" t="s">
        <v>13</v>
      </c>
      <c r="C30" s="114">
        <f>SUM(C14:C29)</f>
        <v>220</v>
      </c>
      <c r="D30" s="115">
        <f>SUM(D14:D29)</f>
        <v>17933285</v>
      </c>
      <c r="E30" s="78"/>
    </row>
    <row r="31" spans="1:5" ht="15" x14ac:dyDescent="0.25">
      <c r="A31" s="112"/>
      <c r="B31" s="119"/>
      <c r="C31" s="120"/>
      <c r="D31" s="121"/>
      <c r="E31" s="78"/>
    </row>
    <row r="32" spans="1:5" ht="15" x14ac:dyDescent="0.25">
      <c r="A32" s="109" t="s">
        <v>149</v>
      </c>
      <c r="B32" s="117" t="s">
        <v>150</v>
      </c>
      <c r="C32" s="118">
        <v>35</v>
      </c>
      <c r="D32" s="122">
        <v>3794437</v>
      </c>
    </row>
    <row r="33" spans="1:5" ht="15" x14ac:dyDescent="0.25">
      <c r="A33" s="117" t="s">
        <v>111</v>
      </c>
      <c r="B33" s="117" t="s">
        <v>151</v>
      </c>
      <c r="C33" s="118">
        <v>4</v>
      </c>
      <c r="D33" s="122">
        <v>757978</v>
      </c>
    </row>
    <row r="34" spans="1:5" ht="15" x14ac:dyDescent="0.25">
      <c r="A34" s="117" t="s">
        <v>111</v>
      </c>
      <c r="B34" s="117" t="s">
        <v>128</v>
      </c>
      <c r="C34" s="118">
        <v>21</v>
      </c>
      <c r="D34" s="122">
        <v>1884678</v>
      </c>
    </row>
    <row r="35" spans="1:5" ht="15" x14ac:dyDescent="0.25">
      <c r="A35" s="117" t="s">
        <v>111</v>
      </c>
      <c r="B35" s="117" t="s">
        <v>37</v>
      </c>
      <c r="C35" s="118">
        <v>2</v>
      </c>
      <c r="D35" s="122">
        <v>14089</v>
      </c>
    </row>
    <row r="36" spans="1:5" ht="15" x14ac:dyDescent="0.25">
      <c r="A36" s="117" t="s">
        <v>111</v>
      </c>
      <c r="B36" s="117" t="s">
        <v>38</v>
      </c>
      <c r="C36" s="118">
        <v>4</v>
      </c>
      <c r="D36" s="122">
        <v>3750096</v>
      </c>
    </row>
    <row r="37" spans="1:5" ht="15.75" thickBot="1" x14ac:dyDescent="0.3">
      <c r="A37" s="114" t="s">
        <v>111</v>
      </c>
      <c r="B37" s="113" t="s">
        <v>13</v>
      </c>
      <c r="C37" s="114">
        <f>SUM(C32:C36)</f>
        <v>66</v>
      </c>
      <c r="D37" s="115">
        <f>SUM(D32:D36)</f>
        <v>10201278</v>
      </c>
      <c r="E37" s="78"/>
    </row>
    <row r="38" spans="1:5" ht="15" x14ac:dyDescent="0.25">
      <c r="A38" s="112"/>
      <c r="B38" s="119"/>
      <c r="C38" s="120"/>
      <c r="D38" s="121"/>
      <c r="E38" s="78"/>
    </row>
    <row r="39" spans="1:5" ht="15" x14ac:dyDescent="0.25">
      <c r="A39" s="109" t="s">
        <v>152</v>
      </c>
      <c r="B39" s="117" t="s">
        <v>153</v>
      </c>
      <c r="C39" s="118">
        <v>3</v>
      </c>
      <c r="D39" s="122">
        <v>428960</v>
      </c>
    </row>
    <row r="40" spans="1:5" ht="15" x14ac:dyDescent="0.25">
      <c r="A40" s="117" t="s">
        <v>111</v>
      </c>
      <c r="B40" s="117" t="s">
        <v>41</v>
      </c>
      <c r="C40" s="118">
        <v>15</v>
      </c>
      <c r="D40" s="122">
        <v>1950434</v>
      </c>
    </row>
    <row r="41" spans="1:5" ht="15" x14ac:dyDescent="0.25">
      <c r="A41" s="117" t="s">
        <v>244</v>
      </c>
      <c r="B41" s="117" t="s">
        <v>132</v>
      </c>
      <c r="C41" s="118">
        <v>24</v>
      </c>
      <c r="D41" s="122">
        <v>4086424</v>
      </c>
    </row>
    <row r="42" spans="1:5" ht="15" x14ac:dyDescent="0.25">
      <c r="A42" s="117" t="s">
        <v>111</v>
      </c>
      <c r="B42" s="117" t="s">
        <v>196</v>
      </c>
      <c r="C42" s="118">
        <v>45</v>
      </c>
      <c r="D42" s="122">
        <v>4744591</v>
      </c>
    </row>
    <row r="43" spans="1:5" ht="15.75" thickBot="1" x14ac:dyDescent="0.3">
      <c r="A43" s="114" t="s">
        <v>111</v>
      </c>
      <c r="B43" s="113" t="s">
        <v>13</v>
      </c>
      <c r="C43" s="114">
        <f>SUM(C39:C42)</f>
        <v>87</v>
      </c>
      <c r="D43" s="115">
        <f>SUM(D39:D42)</f>
        <v>11210409</v>
      </c>
      <c r="E43" s="78"/>
    </row>
    <row r="44" spans="1:5" ht="15" x14ac:dyDescent="0.25">
      <c r="A44" s="112"/>
      <c r="B44" s="119"/>
      <c r="C44" s="120"/>
      <c r="D44" s="121"/>
      <c r="E44" s="78"/>
    </row>
    <row r="45" spans="1:5" ht="15" x14ac:dyDescent="0.25">
      <c r="A45" s="109" t="s">
        <v>157</v>
      </c>
      <c r="B45" s="117" t="s">
        <v>134</v>
      </c>
      <c r="C45" s="118">
        <v>15</v>
      </c>
      <c r="D45" s="122">
        <v>5770235</v>
      </c>
    </row>
    <row r="46" spans="1:5" ht="15" x14ac:dyDescent="0.25">
      <c r="A46" s="117" t="s">
        <v>111</v>
      </c>
      <c r="B46" s="117" t="s">
        <v>48</v>
      </c>
      <c r="C46" s="118">
        <v>12</v>
      </c>
      <c r="D46" s="122">
        <v>4786208</v>
      </c>
    </row>
    <row r="47" spans="1:5" ht="15" x14ac:dyDescent="0.25">
      <c r="A47" s="117" t="s">
        <v>111</v>
      </c>
      <c r="B47" s="117" t="s">
        <v>158</v>
      </c>
      <c r="C47" s="118">
        <v>3</v>
      </c>
      <c r="D47" s="122">
        <v>2434185</v>
      </c>
    </row>
    <row r="48" spans="1:5" ht="15" x14ac:dyDescent="0.25">
      <c r="A48" s="117" t="s">
        <v>111</v>
      </c>
      <c r="B48" s="117" t="s">
        <v>197</v>
      </c>
      <c r="C48" s="118">
        <v>6</v>
      </c>
      <c r="D48" s="122">
        <v>2035162</v>
      </c>
    </row>
    <row r="49" spans="1:4" ht="15" x14ac:dyDescent="0.25">
      <c r="A49" s="117" t="s">
        <v>111</v>
      </c>
      <c r="B49" s="117" t="s">
        <v>107</v>
      </c>
      <c r="C49" s="118">
        <v>1</v>
      </c>
      <c r="D49" s="122">
        <v>12000</v>
      </c>
    </row>
    <row r="50" spans="1:4" ht="15" x14ac:dyDescent="0.25">
      <c r="A50" s="117" t="s">
        <v>111</v>
      </c>
      <c r="B50" s="117" t="s">
        <v>136</v>
      </c>
      <c r="C50" s="118">
        <v>3</v>
      </c>
      <c r="D50" s="122">
        <v>405533</v>
      </c>
    </row>
    <row r="51" spans="1:4" ht="15" x14ac:dyDescent="0.25">
      <c r="A51" s="117" t="s">
        <v>111</v>
      </c>
      <c r="B51" s="117" t="s">
        <v>51</v>
      </c>
      <c r="C51" s="118">
        <v>1</v>
      </c>
      <c r="D51" s="122">
        <v>263375</v>
      </c>
    </row>
    <row r="52" spans="1:4" ht="15" x14ac:dyDescent="0.25">
      <c r="A52" s="117" t="s">
        <v>111</v>
      </c>
      <c r="B52" s="117" t="s">
        <v>159</v>
      </c>
      <c r="C52" s="118">
        <v>31</v>
      </c>
      <c r="D52" s="122">
        <v>5021360</v>
      </c>
    </row>
    <row r="53" spans="1:4" ht="15" x14ac:dyDescent="0.25">
      <c r="A53" s="117" t="s">
        <v>111</v>
      </c>
      <c r="B53" s="117" t="s">
        <v>160</v>
      </c>
      <c r="C53" s="118">
        <v>16</v>
      </c>
      <c r="D53" s="122">
        <v>2171200</v>
      </c>
    </row>
    <row r="54" spans="1:4" ht="15" x14ac:dyDescent="0.25">
      <c r="A54" s="117" t="s">
        <v>111</v>
      </c>
      <c r="B54" s="117" t="s">
        <v>198</v>
      </c>
      <c r="C54" s="118">
        <v>2</v>
      </c>
      <c r="D54" s="122">
        <v>128935</v>
      </c>
    </row>
    <row r="55" spans="1:4" ht="15" x14ac:dyDescent="0.25">
      <c r="A55" s="117" t="s">
        <v>111</v>
      </c>
      <c r="B55" s="117" t="s">
        <v>237</v>
      </c>
      <c r="C55" s="118">
        <v>1</v>
      </c>
      <c r="D55" s="122">
        <v>25000</v>
      </c>
    </row>
    <row r="56" spans="1:4" ht="15" x14ac:dyDescent="0.25">
      <c r="A56" s="117" t="s">
        <v>111</v>
      </c>
      <c r="B56" s="117" t="s">
        <v>161</v>
      </c>
      <c r="C56" s="118">
        <v>6</v>
      </c>
      <c r="D56" s="122">
        <v>1083290</v>
      </c>
    </row>
    <row r="57" spans="1:4" ht="15" x14ac:dyDescent="0.25">
      <c r="A57" s="117" t="s">
        <v>111</v>
      </c>
      <c r="B57" s="117" t="s">
        <v>199</v>
      </c>
      <c r="C57" s="118">
        <v>1</v>
      </c>
      <c r="D57" s="122">
        <v>125000</v>
      </c>
    </row>
    <row r="58" spans="1:4" ht="15" x14ac:dyDescent="0.25">
      <c r="A58" s="117" t="s">
        <v>111</v>
      </c>
      <c r="B58" s="117" t="s">
        <v>162</v>
      </c>
      <c r="C58" s="118">
        <v>7</v>
      </c>
      <c r="D58" s="122">
        <v>919825</v>
      </c>
    </row>
    <row r="59" spans="1:4" ht="15" x14ac:dyDescent="0.25">
      <c r="A59" s="117" t="s">
        <v>111</v>
      </c>
      <c r="B59" s="117" t="s">
        <v>163</v>
      </c>
      <c r="C59" s="118">
        <v>21</v>
      </c>
      <c r="D59" s="122">
        <v>9512415</v>
      </c>
    </row>
    <row r="60" spans="1:4" ht="15" x14ac:dyDescent="0.25">
      <c r="A60" s="117" t="s">
        <v>111</v>
      </c>
      <c r="B60" s="117" t="s">
        <v>200</v>
      </c>
      <c r="C60" s="118">
        <v>5</v>
      </c>
      <c r="D60" s="122">
        <v>2393451</v>
      </c>
    </row>
    <row r="61" spans="1:4" ht="15" x14ac:dyDescent="0.25">
      <c r="A61" s="117" t="s">
        <v>111</v>
      </c>
      <c r="B61" s="117" t="s">
        <v>164</v>
      </c>
      <c r="C61" s="118">
        <v>49</v>
      </c>
      <c r="D61" s="122">
        <v>9786402</v>
      </c>
    </row>
    <row r="62" spans="1:4" ht="15" x14ac:dyDescent="0.25">
      <c r="A62" s="117" t="s">
        <v>111</v>
      </c>
      <c r="B62" s="117" t="s">
        <v>202</v>
      </c>
      <c r="C62" s="118">
        <v>5</v>
      </c>
      <c r="D62" s="122">
        <v>801875</v>
      </c>
    </row>
    <row r="63" spans="1:4" ht="15" x14ac:dyDescent="0.25">
      <c r="A63" s="117" t="s">
        <v>111</v>
      </c>
      <c r="B63" s="117" t="s">
        <v>203</v>
      </c>
      <c r="C63" s="118">
        <v>19</v>
      </c>
      <c r="D63" s="122">
        <v>7628850</v>
      </c>
    </row>
    <row r="64" spans="1:4" ht="15" x14ac:dyDescent="0.25">
      <c r="A64" s="117" t="s">
        <v>111</v>
      </c>
      <c r="B64" s="117" t="s">
        <v>137</v>
      </c>
      <c r="C64" s="118">
        <v>23</v>
      </c>
      <c r="D64" s="122">
        <v>7574441</v>
      </c>
    </row>
    <row r="65" spans="1:4" ht="15" x14ac:dyDescent="0.25">
      <c r="A65" s="117" t="s">
        <v>111</v>
      </c>
      <c r="B65" s="117" t="s">
        <v>54</v>
      </c>
      <c r="C65" s="118">
        <v>20</v>
      </c>
      <c r="D65" s="122">
        <v>3195517</v>
      </c>
    </row>
    <row r="66" spans="1:4" ht="15" x14ac:dyDescent="0.25">
      <c r="A66" s="117" t="s">
        <v>111</v>
      </c>
      <c r="B66" s="117" t="s">
        <v>55</v>
      </c>
      <c r="C66" s="118">
        <v>4</v>
      </c>
      <c r="D66" s="122">
        <v>1307664</v>
      </c>
    </row>
    <row r="67" spans="1:4" ht="15" x14ac:dyDescent="0.25">
      <c r="A67" s="117" t="s">
        <v>111</v>
      </c>
      <c r="B67" s="117" t="s">
        <v>204</v>
      </c>
      <c r="C67" s="118">
        <v>8</v>
      </c>
      <c r="D67" s="122">
        <v>1628314</v>
      </c>
    </row>
    <row r="68" spans="1:4" ht="15" x14ac:dyDescent="0.25">
      <c r="A68" s="117" t="s">
        <v>111</v>
      </c>
      <c r="B68" s="117" t="s">
        <v>165</v>
      </c>
      <c r="C68" s="118">
        <v>8</v>
      </c>
      <c r="D68" s="122">
        <v>1447007</v>
      </c>
    </row>
    <row r="69" spans="1:4" ht="15" x14ac:dyDescent="0.25">
      <c r="A69" s="117" t="s">
        <v>111</v>
      </c>
      <c r="B69" s="117" t="s">
        <v>205</v>
      </c>
      <c r="C69" s="118">
        <v>5</v>
      </c>
      <c r="D69" s="122">
        <v>748795</v>
      </c>
    </row>
    <row r="70" spans="1:4" ht="15" x14ac:dyDescent="0.25">
      <c r="A70" s="117" t="s">
        <v>111</v>
      </c>
      <c r="B70" s="117" t="s">
        <v>56</v>
      </c>
      <c r="C70" s="118">
        <v>15</v>
      </c>
      <c r="D70" s="122">
        <v>2518219</v>
      </c>
    </row>
    <row r="71" spans="1:4" ht="15" x14ac:dyDescent="0.25">
      <c r="A71" s="117" t="s">
        <v>111</v>
      </c>
      <c r="B71" s="117" t="s">
        <v>139</v>
      </c>
      <c r="C71" s="118">
        <v>10</v>
      </c>
      <c r="D71" s="122">
        <v>1356036</v>
      </c>
    </row>
    <row r="72" spans="1:4" ht="15" x14ac:dyDescent="0.25">
      <c r="A72" s="117" t="s">
        <v>111</v>
      </c>
      <c r="B72" s="117" t="s">
        <v>58</v>
      </c>
      <c r="C72" s="118">
        <v>63</v>
      </c>
      <c r="D72" s="122">
        <v>10709847</v>
      </c>
    </row>
    <row r="73" spans="1:4" ht="15" x14ac:dyDescent="0.25">
      <c r="A73" s="117" t="s">
        <v>111</v>
      </c>
      <c r="B73" s="117" t="s">
        <v>166</v>
      </c>
      <c r="C73" s="118">
        <v>4</v>
      </c>
      <c r="D73" s="122">
        <v>484259</v>
      </c>
    </row>
    <row r="74" spans="1:4" ht="15" x14ac:dyDescent="0.25">
      <c r="A74" s="117" t="s">
        <v>111</v>
      </c>
      <c r="B74" s="117" t="s">
        <v>206</v>
      </c>
      <c r="C74" s="118">
        <v>5</v>
      </c>
      <c r="D74" s="122">
        <v>3647700</v>
      </c>
    </row>
    <row r="75" spans="1:4" ht="15" x14ac:dyDescent="0.25">
      <c r="A75" s="117" t="s">
        <v>111</v>
      </c>
      <c r="B75" s="117" t="s">
        <v>59</v>
      </c>
      <c r="C75" s="118">
        <v>27</v>
      </c>
      <c r="D75" s="122">
        <v>6556511</v>
      </c>
    </row>
    <row r="76" spans="1:4" ht="15" x14ac:dyDescent="0.25">
      <c r="A76" s="117" t="s">
        <v>111</v>
      </c>
      <c r="B76" s="117" t="s">
        <v>207</v>
      </c>
      <c r="C76" s="118">
        <v>4</v>
      </c>
      <c r="D76" s="122">
        <v>1519354</v>
      </c>
    </row>
    <row r="77" spans="1:4" ht="15" x14ac:dyDescent="0.25">
      <c r="A77" s="117" t="s">
        <v>111</v>
      </c>
      <c r="B77" s="117" t="s">
        <v>168</v>
      </c>
      <c r="C77" s="118">
        <v>1</v>
      </c>
      <c r="D77" s="122">
        <v>0</v>
      </c>
    </row>
    <row r="78" spans="1:4" ht="15" x14ac:dyDescent="0.25">
      <c r="A78" s="117" t="s">
        <v>111</v>
      </c>
      <c r="B78" s="117" t="s">
        <v>208</v>
      </c>
      <c r="C78" s="118">
        <v>1</v>
      </c>
      <c r="D78" s="122">
        <v>0</v>
      </c>
    </row>
    <row r="79" spans="1:4" ht="15" x14ac:dyDescent="0.25">
      <c r="A79" s="117" t="s">
        <v>111</v>
      </c>
      <c r="B79" s="117" t="s">
        <v>169</v>
      </c>
      <c r="C79" s="118">
        <v>2</v>
      </c>
      <c r="D79" s="122">
        <v>541221</v>
      </c>
    </row>
    <row r="80" spans="1:4" ht="15" x14ac:dyDescent="0.25">
      <c r="A80" s="117" t="s">
        <v>111</v>
      </c>
      <c r="B80" s="117" t="s">
        <v>210</v>
      </c>
      <c r="C80" s="118">
        <v>4</v>
      </c>
      <c r="D80" s="122">
        <v>25890</v>
      </c>
    </row>
    <row r="81" spans="1:5" ht="15" x14ac:dyDescent="0.25">
      <c r="A81" s="117" t="s">
        <v>111</v>
      </c>
      <c r="B81" s="117" t="s">
        <v>60</v>
      </c>
      <c r="C81" s="118">
        <v>22</v>
      </c>
      <c r="D81" s="122">
        <v>6875214</v>
      </c>
    </row>
    <row r="82" spans="1:5" ht="15" x14ac:dyDescent="0.25">
      <c r="A82" s="117" t="s">
        <v>111</v>
      </c>
      <c r="B82" s="117" t="s">
        <v>61</v>
      </c>
      <c r="C82" s="118">
        <v>51</v>
      </c>
      <c r="D82" s="122">
        <v>14129954</v>
      </c>
    </row>
    <row r="83" spans="1:5" ht="15" x14ac:dyDescent="0.25">
      <c r="A83" s="117" t="s">
        <v>111</v>
      </c>
      <c r="B83" s="117" t="s">
        <v>62</v>
      </c>
      <c r="C83" s="118">
        <v>2</v>
      </c>
      <c r="D83" s="122">
        <v>25000</v>
      </c>
    </row>
    <row r="84" spans="1:5" ht="15" x14ac:dyDescent="0.25">
      <c r="A84" s="117" t="s">
        <v>111</v>
      </c>
      <c r="B84" s="117" t="s">
        <v>63</v>
      </c>
      <c r="C84" s="118">
        <v>4</v>
      </c>
      <c r="D84" s="122">
        <v>680097</v>
      </c>
    </row>
    <row r="85" spans="1:5" ht="15" x14ac:dyDescent="0.25">
      <c r="A85" s="117" t="s">
        <v>111</v>
      </c>
      <c r="B85" s="117" t="s">
        <v>211</v>
      </c>
      <c r="C85" s="118">
        <v>2</v>
      </c>
      <c r="D85" s="122">
        <v>375411</v>
      </c>
    </row>
    <row r="86" spans="1:5" ht="15" x14ac:dyDescent="0.25">
      <c r="A86" s="117" t="s">
        <v>111</v>
      </c>
      <c r="B86" s="117" t="s">
        <v>238</v>
      </c>
      <c r="C86" s="118">
        <v>1</v>
      </c>
      <c r="D86" s="122">
        <v>0</v>
      </c>
    </row>
    <row r="87" spans="1:5" ht="15" x14ac:dyDescent="0.25">
      <c r="A87" s="117" t="s">
        <v>111</v>
      </c>
      <c r="B87" s="117" t="s">
        <v>239</v>
      </c>
      <c r="C87" s="118">
        <v>1</v>
      </c>
      <c r="D87" s="122">
        <v>66000</v>
      </c>
    </row>
    <row r="88" spans="1:5" ht="15" x14ac:dyDescent="0.25">
      <c r="A88" s="117" t="s">
        <v>111</v>
      </c>
      <c r="B88" s="117" t="s">
        <v>171</v>
      </c>
      <c r="C88" s="118">
        <v>1</v>
      </c>
      <c r="D88" s="122">
        <v>380000</v>
      </c>
    </row>
    <row r="89" spans="1:5" ht="15" x14ac:dyDescent="0.25">
      <c r="A89" s="117" t="s">
        <v>111</v>
      </c>
      <c r="B89" s="117" t="s">
        <v>172</v>
      </c>
      <c r="C89" s="118">
        <v>4</v>
      </c>
      <c r="D89" s="122">
        <v>685070</v>
      </c>
    </row>
    <row r="90" spans="1:5" ht="15" x14ac:dyDescent="0.25">
      <c r="A90" s="117" t="s">
        <v>111</v>
      </c>
      <c r="B90" s="117" t="s">
        <v>64</v>
      </c>
      <c r="C90" s="118">
        <v>26</v>
      </c>
      <c r="D90" s="122">
        <v>3908267</v>
      </c>
    </row>
    <row r="91" spans="1:5" ht="15.75" thickBot="1" x14ac:dyDescent="0.3">
      <c r="A91" s="114" t="s">
        <v>111</v>
      </c>
      <c r="B91" s="113" t="s">
        <v>13</v>
      </c>
      <c r="C91" s="114">
        <f>SUM(C45:C90)</f>
        <v>522</v>
      </c>
      <c r="D91" s="115">
        <f>SUM(D45:D90)</f>
        <v>125690089</v>
      </c>
      <c r="E91" s="78"/>
    </row>
    <row r="92" spans="1:5" ht="15" x14ac:dyDescent="0.25">
      <c r="A92" s="112"/>
      <c r="B92" s="119"/>
      <c r="C92" s="120"/>
      <c r="D92" s="121"/>
      <c r="E92" s="78"/>
    </row>
    <row r="93" spans="1:5" ht="15" x14ac:dyDescent="0.25">
      <c r="A93" s="109" t="s">
        <v>175</v>
      </c>
      <c r="B93" s="117" t="s">
        <v>177</v>
      </c>
      <c r="C93" s="118">
        <v>2</v>
      </c>
      <c r="D93" s="122">
        <v>395740</v>
      </c>
    </row>
    <row r="94" spans="1:5" ht="15" x14ac:dyDescent="0.25">
      <c r="A94" s="117" t="s">
        <v>111</v>
      </c>
      <c r="B94" s="117" t="s">
        <v>140</v>
      </c>
      <c r="C94" s="118">
        <v>10</v>
      </c>
      <c r="D94" s="122">
        <v>986942</v>
      </c>
    </row>
    <row r="95" spans="1:5" ht="15" x14ac:dyDescent="0.25">
      <c r="A95" s="117" t="s">
        <v>111</v>
      </c>
      <c r="B95" s="117" t="s">
        <v>178</v>
      </c>
      <c r="C95" s="118">
        <v>6</v>
      </c>
      <c r="D95" s="122">
        <v>1473458</v>
      </c>
    </row>
    <row r="96" spans="1:5" ht="15.75" thickBot="1" x14ac:dyDescent="0.3">
      <c r="A96" s="114" t="s">
        <v>111</v>
      </c>
      <c r="B96" s="113" t="s">
        <v>13</v>
      </c>
      <c r="C96" s="114">
        <f>SUM(C93:C95)</f>
        <v>18</v>
      </c>
      <c r="D96" s="115">
        <f>SUM(D93:D95)</f>
        <v>2856140</v>
      </c>
      <c r="E96" s="78"/>
    </row>
    <row r="97" spans="1:5" ht="15" x14ac:dyDescent="0.25">
      <c r="A97" s="112"/>
      <c r="B97" s="119"/>
      <c r="C97" s="120"/>
      <c r="D97" s="121"/>
      <c r="E97" s="78"/>
    </row>
    <row r="98" spans="1:5" ht="15" x14ac:dyDescent="0.25">
      <c r="A98" s="109" t="s">
        <v>214</v>
      </c>
      <c r="B98" s="117" t="s">
        <v>215</v>
      </c>
      <c r="C98" s="118">
        <v>37</v>
      </c>
      <c r="D98" s="122">
        <v>2802210</v>
      </c>
    </row>
    <row r="99" spans="1:5" ht="15" x14ac:dyDescent="0.25">
      <c r="A99" s="117" t="s">
        <v>111</v>
      </c>
      <c r="B99" s="117" t="s">
        <v>216</v>
      </c>
      <c r="C99" s="118">
        <v>3</v>
      </c>
      <c r="D99" s="122">
        <v>191245</v>
      </c>
    </row>
    <row r="100" spans="1:5" ht="15" x14ac:dyDescent="0.25">
      <c r="A100" s="117" t="s">
        <v>111</v>
      </c>
      <c r="B100" s="117" t="s">
        <v>240</v>
      </c>
      <c r="C100" s="118">
        <v>16</v>
      </c>
      <c r="D100" s="122">
        <v>101809</v>
      </c>
    </row>
    <row r="101" spans="1:5" ht="15" x14ac:dyDescent="0.25">
      <c r="A101" s="117" t="s">
        <v>111</v>
      </c>
      <c r="B101" s="117" t="s">
        <v>217</v>
      </c>
      <c r="C101" s="118">
        <v>6</v>
      </c>
      <c r="D101" s="122">
        <v>344835</v>
      </c>
    </row>
    <row r="102" spans="1:5" ht="15.75" thickBot="1" x14ac:dyDescent="0.3">
      <c r="A102" s="114" t="s">
        <v>111</v>
      </c>
      <c r="B102" s="113" t="s">
        <v>13</v>
      </c>
      <c r="C102" s="114">
        <f>SUM(C98:C101)</f>
        <v>62</v>
      </c>
      <c r="D102" s="115">
        <f>SUM(D98:D101)</f>
        <v>3440099</v>
      </c>
      <c r="E102" s="78"/>
    </row>
    <row r="103" spans="1:5" ht="15" x14ac:dyDescent="0.25">
      <c r="A103" s="112"/>
      <c r="B103" s="119"/>
      <c r="C103" s="120"/>
      <c r="D103" s="121"/>
      <c r="E103" s="78"/>
    </row>
    <row r="104" spans="1:5" ht="15" x14ac:dyDescent="0.25">
      <c r="A104" s="112" t="s">
        <v>180</v>
      </c>
      <c r="B104" s="117" t="s">
        <v>241</v>
      </c>
      <c r="C104" s="118">
        <v>1</v>
      </c>
      <c r="D104" s="122">
        <v>7620</v>
      </c>
    </row>
    <row r="105" spans="1:5" ht="15" x14ac:dyDescent="0.25">
      <c r="A105" s="117" t="s">
        <v>111</v>
      </c>
      <c r="B105" s="117" t="s">
        <v>87</v>
      </c>
      <c r="C105" s="118">
        <v>1</v>
      </c>
      <c r="D105" s="122">
        <v>8200</v>
      </c>
    </row>
    <row r="106" spans="1:5" ht="15" x14ac:dyDescent="0.25">
      <c r="A106" s="117" t="s">
        <v>111</v>
      </c>
      <c r="B106" s="117" t="s">
        <v>212</v>
      </c>
      <c r="C106" s="118">
        <v>2</v>
      </c>
      <c r="D106" s="122">
        <v>196652</v>
      </c>
    </row>
    <row r="107" spans="1:5" ht="15.75" thickBot="1" x14ac:dyDescent="0.3">
      <c r="A107" s="114" t="s">
        <v>111</v>
      </c>
      <c r="B107" s="113" t="s">
        <v>13</v>
      </c>
      <c r="C107" s="114">
        <f>SUM(C104:C106)</f>
        <v>4</v>
      </c>
      <c r="D107" s="115">
        <f>SUM(D104:D106)</f>
        <v>212472</v>
      </c>
      <c r="E107" s="78"/>
    </row>
    <row r="108" spans="1:5" ht="15" x14ac:dyDescent="0.25">
      <c r="A108" s="112"/>
      <c r="B108" s="119"/>
      <c r="C108" s="120"/>
      <c r="D108" s="121"/>
      <c r="E108" s="78"/>
    </row>
    <row r="109" spans="1:5" ht="15" x14ac:dyDescent="0.25">
      <c r="A109" s="109" t="s">
        <v>191</v>
      </c>
      <c r="B109" s="117" t="s">
        <v>89</v>
      </c>
      <c r="C109" s="118">
        <v>3</v>
      </c>
      <c r="D109" s="122">
        <v>129657</v>
      </c>
    </row>
    <row r="110" spans="1:5" ht="15.75" thickBot="1" x14ac:dyDescent="0.3">
      <c r="A110" s="114" t="s">
        <v>111</v>
      </c>
      <c r="B110" s="113" t="s">
        <v>13</v>
      </c>
      <c r="C110" s="114">
        <f>SUM(C109)</f>
        <v>3</v>
      </c>
      <c r="D110" s="115">
        <f>SUM(D109)</f>
        <v>129657</v>
      </c>
      <c r="E110" s="78"/>
    </row>
    <row r="111" spans="1:5" ht="15" x14ac:dyDescent="0.25">
      <c r="A111" s="112"/>
      <c r="B111" s="119"/>
      <c r="C111" s="120"/>
      <c r="D111" s="121"/>
      <c r="E111" s="78"/>
    </row>
    <row r="112" spans="1:5" ht="15" x14ac:dyDescent="0.25">
      <c r="A112" s="109" t="s">
        <v>190</v>
      </c>
      <c r="B112" s="117" t="s">
        <v>218</v>
      </c>
      <c r="C112" s="118">
        <v>8</v>
      </c>
      <c r="D112" s="122">
        <v>984861</v>
      </c>
    </row>
    <row r="113" spans="1:6" ht="15" x14ac:dyDescent="0.25">
      <c r="A113" s="117" t="s">
        <v>111</v>
      </c>
      <c r="B113" s="117" t="s">
        <v>219</v>
      </c>
      <c r="C113" s="118">
        <v>57</v>
      </c>
      <c r="D113" s="122">
        <v>4380375</v>
      </c>
    </row>
    <row r="114" spans="1:6" ht="15.75" thickBot="1" x14ac:dyDescent="0.3">
      <c r="A114" s="114" t="s">
        <v>111</v>
      </c>
      <c r="B114" s="113" t="s">
        <v>13</v>
      </c>
      <c r="C114" s="114">
        <f>SUM(C112:C113)</f>
        <v>65</v>
      </c>
      <c r="D114" s="115">
        <f>SUM(D112:D113)</f>
        <v>5365236</v>
      </c>
      <c r="E114" s="78"/>
    </row>
    <row r="115" spans="1:6" ht="15" x14ac:dyDescent="0.25">
      <c r="A115" s="112" t="s">
        <v>111</v>
      </c>
      <c r="B115" s="119"/>
      <c r="C115" s="120"/>
      <c r="D115" s="121"/>
      <c r="E115" s="78"/>
    </row>
    <row r="116" spans="1:6" ht="15" x14ac:dyDescent="0.25">
      <c r="A116" s="117" t="s">
        <v>233</v>
      </c>
      <c r="B116" s="117" t="s">
        <v>223</v>
      </c>
      <c r="C116" s="118">
        <v>3</v>
      </c>
      <c r="D116" s="122">
        <v>73782</v>
      </c>
    </row>
    <row r="117" spans="1:6" ht="15" x14ac:dyDescent="0.25">
      <c r="A117" s="117" t="s">
        <v>111</v>
      </c>
      <c r="B117" s="117" t="s">
        <v>242</v>
      </c>
      <c r="C117" s="118">
        <v>1</v>
      </c>
      <c r="D117" s="122">
        <v>5600</v>
      </c>
    </row>
    <row r="118" spans="1:6" ht="15" x14ac:dyDescent="0.25">
      <c r="A118" s="117" t="s">
        <v>111</v>
      </c>
      <c r="B118" s="117" t="s">
        <v>183</v>
      </c>
      <c r="C118" s="118">
        <v>5</v>
      </c>
      <c r="D118" s="122">
        <v>833804</v>
      </c>
    </row>
    <row r="119" spans="1:6" ht="15" x14ac:dyDescent="0.25">
      <c r="A119" s="117" t="s">
        <v>111</v>
      </c>
      <c r="B119" s="117" t="s">
        <v>184</v>
      </c>
      <c r="C119" s="118">
        <v>1</v>
      </c>
      <c r="D119" s="122">
        <v>273990</v>
      </c>
    </row>
    <row r="120" spans="1:6" ht="15" x14ac:dyDescent="0.25">
      <c r="A120" s="117" t="s">
        <v>111</v>
      </c>
      <c r="B120" s="117" t="s">
        <v>84</v>
      </c>
      <c r="C120" s="118">
        <v>1</v>
      </c>
      <c r="D120" s="122">
        <v>0</v>
      </c>
    </row>
    <row r="121" spans="1:6" ht="15" x14ac:dyDescent="0.25">
      <c r="A121" s="117" t="s">
        <v>111</v>
      </c>
      <c r="B121" s="117" t="s">
        <v>185</v>
      </c>
      <c r="C121" s="118">
        <v>2</v>
      </c>
      <c r="D121" s="122">
        <v>19500</v>
      </c>
    </row>
    <row r="122" spans="1:6" ht="15" x14ac:dyDescent="0.25">
      <c r="A122" s="117" t="s">
        <v>111</v>
      </c>
      <c r="B122" s="117" t="s">
        <v>79</v>
      </c>
      <c r="C122" s="118">
        <v>1</v>
      </c>
      <c r="D122" s="122">
        <v>18200</v>
      </c>
    </row>
    <row r="123" spans="1:6" ht="15" x14ac:dyDescent="0.25">
      <c r="A123" s="117" t="s">
        <v>111</v>
      </c>
      <c r="B123" s="117" t="s">
        <v>188</v>
      </c>
      <c r="C123" s="118">
        <v>5</v>
      </c>
      <c r="D123" s="122">
        <v>9293714</v>
      </c>
    </row>
    <row r="124" spans="1:6" ht="15" x14ac:dyDescent="0.25">
      <c r="A124" s="117" t="s">
        <v>111</v>
      </c>
      <c r="B124" s="117" t="s">
        <v>243</v>
      </c>
      <c r="C124" s="118">
        <v>1</v>
      </c>
      <c r="D124" s="122">
        <v>1500</v>
      </c>
    </row>
    <row r="125" spans="1:6" ht="15" x14ac:dyDescent="0.25">
      <c r="A125" s="117" t="s">
        <v>111</v>
      </c>
      <c r="B125" s="117" t="s">
        <v>220</v>
      </c>
      <c r="C125" s="118">
        <v>19</v>
      </c>
      <c r="D125" s="122">
        <v>6831766</v>
      </c>
    </row>
    <row r="126" spans="1:6" ht="15" x14ac:dyDescent="0.25">
      <c r="A126" s="117" t="s">
        <v>111</v>
      </c>
      <c r="B126" s="117" t="s">
        <v>222</v>
      </c>
      <c r="C126" s="118">
        <v>2</v>
      </c>
      <c r="D126" s="122">
        <v>3466251</v>
      </c>
    </row>
    <row r="127" spans="1:6" ht="15" x14ac:dyDescent="0.25">
      <c r="A127" s="117" t="s">
        <v>111</v>
      </c>
      <c r="B127" s="117" t="s">
        <v>83</v>
      </c>
      <c r="C127" s="118">
        <v>1</v>
      </c>
      <c r="D127" s="122">
        <v>4222</v>
      </c>
      <c r="F127" s="122"/>
    </row>
    <row r="128" spans="1:6" ht="15.75" thickBot="1" x14ac:dyDescent="0.3">
      <c r="A128" s="114" t="s">
        <v>111</v>
      </c>
      <c r="B128" s="113" t="s">
        <v>13</v>
      </c>
      <c r="C128" s="114">
        <f>SUM(C116:C127)</f>
        <v>42</v>
      </c>
      <c r="D128" s="115">
        <f>SUM(D116:D127)</f>
        <v>20822329</v>
      </c>
      <c r="E128" s="78"/>
    </row>
    <row r="129" spans="1:5" ht="15" x14ac:dyDescent="0.25">
      <c r="A129" s="112"/>
      <c r="B129" s="119"/>
      <c r="C129" s="120"/>
      <c r="D129" s="121"/>
      <c r="E129" s="78"/>
    </row>
    <row r="130" spans="1:5" ht="15" x14ac:dyDescent="0.25">
      <c r="B130" s="123" t="s">
        <v>245</v>
      </c>
      <c r="C130" s="124">
        <f>C114+C128+C107+C102+C91+C96+C37+C43+C30+C12+C110</f>
        <v>1201</v>
      </c>
      <c r="D130" s="125">
        <f>D114+D128+D107+D102+D91+D96+D37+D43+D30+D12+D110</f>
        <v>206816746</v>
      </c>
    </row>
  </sheetData>
  <mergeCells count="2">
    <mergeCell ref="J3:K3"/>
    <mergeCell ref="B2:D2"/>
  </mergeCells>
  <phoneticPr fontId="15" type="noConversion"/>
  <pageMargins left="0.5" right="0.5" top="0.5" bottom="0.5" header="0.17" footer="0.17"/>
  <pageSetup scale="66" fitToHeight="38" orientation="portrait" r:id="rId1"/>
  <headerFooter alignWithMargins="0"/>
  <colBreaks count="1" manualBreakCount="1">
    <brk id="4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6"/>
  <sheetViews>
    <sheetView showGridLines="0" zoomScale="90" zoomScaleNormal="90" workbookViewId="0">
      <selection activeCell="A8" sqref="A8"/>
    </sheetView>
  </sheetViews>
  <sheetFormatPr defaultRowHeight="12.75" x14ac:dyDescent="0.2"/>
  <cols>
    <col min="1" max="1" width="55.7109375" style="128" customWidth="1"/>
    <col min="2" max="2" width="52.28515625" style="128" bestFit="1" customWidth="1"/>
    <col min="3" max="3" width="14.28515625" style="128" customWidth="1"/>
    <col min="4" max="4" width="18.5703125" style="128" bestFit="1" customWidth="1"/>
    <col min="5" max="16384" width="9.140625" style="128"/>
  </cols>
  <sheetData>
    <row r="1" spans="1:12" ht="24" customHeight="1" x14ac:dyDescent="0.2">
      <c r="A1" s="126"/>
      <c r="B1" s="126"/>
      <c r="D1" s="126"/>
      <c r="E1" s="126"/>
      <c r="F1" s="126"/>
      <c r="G1" s="127"/>
      <c r="H1" s="127"/>
      <c r="J1" s="127"/>
      <c r="K1" s="127"/>
      <c r="L1" s="126"/>
    </row>
    <row r="2" spans="1:12" ht="24" customHeight="1" x14ac:dyDescent="0.2">
      <c r="A2" s="126"/>
      <c r="B2" s="261" t="s">
        <v>280</v>
      </c>
      <c r="C2" s="261"/>
      <c r="D2" s="261"/>
      <c r="E2" s="126"/>
      <c r="F2" s="126"/>
      <c r="G2" s="127"/>
      <c r="H2" s="127"/>
      <c r="J2" s="127"/>
      <c r="K2" s="127"/>
      <c r="L2" s="126"/>
    </row>
    <row r="3" spans="1:12" ht="24" customHeight="1" x14ac:dyDescent="0.2">
      <c r="A3" s="126"/>
      <c r="B3" s="126"/>
      <c r="C3" s="129"/>
      <c r="D3" s="126"/>
      <c r="E3" s="126"/>
      <c r="F3" s="126"/>
      <c r="G3" s="127"/>
      <c r="H3" s="130"/>
      <c r="I3" s="131"/>
      <c r="J3" s="259"/>
      <c r="K3" s="260"/>
      <c r="L3" s="126"/>
    </row>
    <row r="4" spans="1:12" x14ac:dyDescent="0.2">
      <c r="A4" s="126" t="s">
        <v>194</v>
      </c>
      <c r="B4" s="126"/>
      <c r="C4" s="126"/>
      <c r="D4" s="126"/>
      <c r="E4" s="126"/>
      <c r="F4" s="126"/>
      <c r="G4" s="127"/>
      <c r="H4" s="132"/>
      <c r="I4" s="133"/>
      <c r="J4" s="134"/>
      <c r="K4" s="135"/>
      <c r="L4" s="126"/>
    </row>
    <row r="5" spans="1:12" x14ac:dyDescent="0.2">
      <c r="A5" s="136" t="s">
        <v>113</v>
      </c>
      <c r="B5" s="136" t="s">
        <v>99</v>
      </c>
      <c r="C5" s="137" t="s">
        <v>114</v>
      </c>
      <c r="D5" s="138" t="s">
        <v>91</v>
      </c>
      <c r="G5" s="139"/>
      <c r="H5" s="140"/>
      <c r="I5" s="127"/>
      <c r="J5" s="141"/>
      <c r="K5" s="142"/>
    </row>
    <row r="6" spans="1:12" ht="15" x14ac:dyDescent="0.25">
      <c r="A6" s="109" t="s">
        <v>191</v>
      </c>
      <c r="B6" s="112" t="s">
        <v>89</v>
      </c>
      <c r="C6" s="110">
        <v>3</v>
      </c>
      <c r="D6" s="111">
        <v>293274</v>
      </c>
      <c r="E6" s="143"/>
    </row>
    <row r="7" spans="1:12" ht="15.75" thickBot="1" x14ac:dyDescent="0.3">
      <c r="A7" s="113" t="s">
        <v>234</v>
      </c>
      <c r="B7" s="113" t="s">
        <v>13</v>
      </c>
      <c r="C7" s="114">
        <f>C6</f>
        <v>3</v>
      </c>
      <c r="D7" s="115">
        <f>D6</f>
        <v>293274</v>
      </c>
      <c r="E7" s="143"/>
    </row>
    <row r="8" spans="1:12" ht="15" x14ac:dyDescent="0.25">
      <c r="A8" s="112" t="s">
        <v>142</v>
      </c>
      <c r="B8" s="112" t="s">
        <v>3</v>
      </c>
      <c r="C8" s="144">
        <v>20</v>
      </c>
      <c r="D8" s="145">
        <v>1698301</v>
      </c>
      <c r="E8" s="143"/>
    </row>
    <row r="9" spans="1:12" ht="15" x14ac:dyDescent="0.25">
      <c r="A9" s="112" t="s">
        <v>111</v>
      </c>
      <c r="B9" s="112" t="s">
        <v>143</v>
      </c>
      <c r="C9" s="144">
        <v>6</v>
      </c>
      <c r="D9" s="145">
        <v>124015</v>
      </c>
      <c r="E9" s="143"/>
    </row>
    <row r="10" spans="1:12" ht="15" x14ac:dyDescent="0.25">
      <c r="A10" s="112" t="s">
        <v>111</v>
      </c>
      <c r="B10" s="112" t="s">
        <v>122</v>
      </c>
      <c r="C10" s="144">
        <v>19</v>
      </c>
      <c r="D10" s="145">
        <v>1530143</v>
      </c>
      <c r="E10" s="143"/>
    </row>
    <row r="11" spans="1:12" ht="15" x14ac:dyDescent="0.25">
      <c r="A11" s="112" t="s">
        <v>111</v>
      </c>
      <c r="B11" s="112" t="s">
        <v>11</v>
      </c>
      <c r="C11" s="144">
        <v>10</v>
      </c>
      <c r="D11" s="145">
        <v>562329</v>
      </c>
      <c r="E11" s="143"/>
    </row>
    <row r="12" spans="1:12" ht="15" x14ac:dyDescent="0.25">
      <c r="A12" s="112" t="s">
        <v>111</v>
      </c>
      <c r="B12" s="112" t="s">
        <v>124</v>
      </c>
      <c r="C12" s="144">
        <v>41</v>
      </c>
      <c r="D12" s="145">
        <v>2038296</v>
      </c>
      <c r="E12" s="143"/>
    </row>
    <row r="13" spans="1:12" ht="15" x14ac:dyDescent="0.25">
      <c r="A13" s="112" t="s">
        <v>111</v>
      </c>
      <c r="B13" s="112" t="s">
        <v>144</v>
      </c>
      <c r="C13" s="144">
        <v>15</v>
      </c>
      <c r="D13" s="145">
        <v>1282608</v>
      </c>
      <c r="E13" s="143"/>
    </row>
    <row r="14" spans="1:12" ht="15.75" thickBot="1" x14ac:dyDescent="0.3">
      <c r="A14" s="113" t="s">
        <v>224</v>
      </c>
      <c r="B14" s="113" t="s">
        <v>13</v>
      </c>
      <c r="C14" s="114">
        <f>SUM(C8:C13)</f>
        <v>111</v>
      </c>
      <c r="D14" s="115">
        <f>SUM(D8:D13)</f>
        <v>7235692</v>
      </c>
      <c r="E14" s="143"/>
    </row>
    <row r="15" spans="1:12" ht="15" x14ac:dyDescent="0.25">
      <c r="A15" s="109" t="s">
        <v>145</v>
      </c>
      <c r="B15" s="146" t="s">
        <v>17</v>
      </c>
      <c r="C15" s="147">
        <v>28</v>
      </c>
      <c r="D15" s="145">
        <v>3524238</v>
      </c>
      <c r="E15" s="143"/>
    </row>
    <row r="16" spans="1:12" ht="15" x14ac:dyDescent="0.25">
      <c r="A16" s="112" t="s">
        <v>111</v>
      </c>
      <c r="B16" s="112" t="s">
        <v>19</v>
      </c>
      <c r="C16" s="144">
        <v>1</v>
      </c>
      <c r="D16" s="145">
        <v>17640</v>
      </c>
      <c r="E16" s="143"/>
    </row>
    <row r="17" spans="1:5" ht="15" x14ac:dyDescent="0.25">
      <c r="A17" s="112" t="s">
        <v>111</v>
      </c>
      <c r="B17" s="112" t="s">
        <v>20</v>
      </c>
      <c r="C17" s="144">
        <v>24</v>
      </c>
      <c r="D17" s="145">
        <v>2336252</v>
      </c>
      <c r="E17" s="143"/>
    </row>
    <row r="18" spans="1:5" ht="15" x14ac:dyDescent="0.25">
      <c r="A18" s="112" t="s">
        <v>111</v>
      </c>
      <c r="B18" s="112" t="s">
        <v>195</v>
      </c>
      <c r="C18" s="144">
        <v>1</v>
      </c>
      <c r="D18" s="145">
        <v>169138</v>
      </c>
      <c r="E18" s="143"/>
    </row>
    <row r="19" spans="1:5" ht="15" x14ac:dyDescent="0.25">
      <c r="A19" s="112" t="s">
        <v>111</v>
      </c>
      <c r="B19" s="112" t="s">
        <v>21</v>
      </c>
      <c r="C19" s="144">
        <v>5</v>
      </c>
      <c r="D19" s="145">
        <v>654452</v>
      </c>
      <c r="E19" s="143"/>
    </row>
    <row r="20" spans="1:5" ht="15" x14ac:dyDescent="0.25">
      <c r="A20" s="112" t="s">
        <v>111</v>
      </c>
      <c r="B20" s="112" t="s">
        <v>147</v>
      </c>
      <c r="C20" s="144">
        <v>72</v>
      </c>
      <c r="D20" s="145">
        <v>1184568</v>
      </c>
      <c r="E20" s="143"/>
    </row>
    <row r="21" spans="1:5" ht="15" x14ac:dyDescent="0.25">
      <c r="A21" s="112" t="s">
        <v>111</v>
      </c>
      <c r="B21" s="112" t="s">
        <v>23</v>
      </c>
      <c r="C21" s="144">
        <v>6</v>
      </c>
      <c r="D21" s="145">
        <v>688413</v>
      </c>
      <c r="E21" s="143"/>
    </row>
    <row r="22" spans="1:5" ht="15" x14ac:dyDescent="0.25">
      <c r="A22" s="112" t="s">
        <v>111</v>
      </c>
      <c r="B22" s="112" t="s">
        <v>24</v>
      </c>
      <c r="C22" s="144">
        <v>9</v>
      </c>
      <c r="D22" s="145">
        <v>900321</v>
      </c>
      <c r="E22" s="143"/>
    </row>
    <row r="23" spans="1:5" ht="15" x14ac:dyDescent="0.25">
      <c r="A23" s="112" t="s">
        <v>111</v>
      </c>
      <c r="B23" s="112" t="s">
        <v>25</v>
      </c>
      <c r="C23" s="144">
        <v>1</v>
      </c>
      <c r="D23" s="145">
        <v>53350</v>
      </c>
      <c r="E23" s="143"/>
    </row>
    <row r="24" spans="1:5" ht="15" x14ac:dyDescent="0.25">
      <c r="A24" s="112" t="s">
        <v>111</v>
      </c>
      <c r="B24" s="112" t="s">
        <v>26</v>
      </c>
      <c r="C24" s="144">
        <v>1</v>
      </c>
      <c r="D24" s="145">
        <v>16662</v>
      </c>
      <c r="E24" s="143"/>
    </row>
    <row r="25" spans="1:5" ht="15" x14ac:dyDescent="0.25">
      <c r="A25" s="112" t="s">
        <v>111</v>
      </c>
      <c r="B25" s="112" t="s">
        <v>27</v>
      </c>
      <c r="C25" s="144">
        <v>9</v>
      </c>
      <c r="D25" s="145">
        <v>952956</v>
      </c>
      <c r="E25" s="143"/>
    </row>
    <row r="26" spans="1:5" ht="15" x14ac:dyDescent="0.25">
      <c r="A26" s="112" t="s">
        <v>111</v>
      </c>
      <c r="B26" s="112" t="s">
        <v>29</v>
      </c>
      <c r="C26" s="144">
        <v>26</v>
      </c>
      <c r="D26" s="145">
        <v>5290147</v>
      </c>
      <c r="E26" s="143"/>
    </row>
    <row r="27" spans="1:5" ht="15.75" thickBot="1" x14ac:dyDescent="0.3">
      <c r="A27" s="113" t="s">
        <v>226</v>
      </c>
      <c r="B27" s="113" t="s">
        <v>13</v>
      </c>
      <c r="C27" s="114">
        <f>SUM(C15:C26)</f>
        <v>183</v>
      </c>
      <c r="D27" s="115">
        <f>SUM(D15:D26)</f>
        <v>15788137</v>
      </c>
      <c r="E27" s="143"/>
    </row>
    <row r="28" spans="1:5" ht="15" x14ac:dyDescent="0.25">
      <c r="A28" s="109" t="s">
        <v>152</v>
      </c>
      <c r="B28" s="112" t="s">
        <v>153</v>
      </c>
      <c r="C28" s="144">
        <v>1</v>
      </c>
      <c r="D28" s="145">
        <v>84580</v>
      </c>
      <c r="E28" s="143"/>
    </row>
    <row r="29" spans="1:5" ht="15" x14ac:dyDescent="0.25">
      <c r="A29" s="112" t="s">
        <v>111</v>
      </c>
      <c r="B29" s="112" t="s">
        <v>41</v>
      </c>
      <c r="C29" s="144">
        <v>16</v>
      </c>
      <c r="D29" s="145">
        <v>1775524</v>
      </c>
      <c r="E29" s="143"/>
    </row>
    <row r="30" spans="1:5" ht="15" x14ac:dyDescent="0.25">
      <c r="A30" s="112" t="s">
        <v>111</v>
      </c>
      <c r="B30" s="112" t="s">
        <v>132</v>
      </c>
      <c r="C30" s="144">
        <v>13</v>
      </c>
      <c r="D30" s="145">
        <v>1816789</v>
      </c>
    </row>
    <row r="31" spans="1:5" ht="15" x14ac:dyDescent="0.25">
      <c r="A31" s="112" t="s">
        <v>111</v>
      </c>
      <c r="B31" s="112" t="s">
        <v>196</v>
      </c>
      <c r="C31" s="144">
        <v>57</v>
      </c>
      <c r="D31" s="145">
        <v>6706708</v>
      </c>
    </row>
    <row r="32" spans="1:5" ht="15.75" thickBot="1" x14ac:dyDescent="0.3">
      <c r="A32" s="113" t="s">
        <v>227</v>
      </c>
      <c r="B32" s="113" t="s">
        <v>13</v>
      </c>
      <c r="C32" s="114">
        <f>SUM(C28:C31)</f>
        <v>87</v>
      </c>
      <c r="D32" s="115">
        <f>SUM(D28:D31)</f>
        <v>10383601</v>
      </c>
      <c r="E32" s="143"/>
    </row>
    <row r="33" spans="1:5" ht="15" x14ac:dyDescent="0.25">
      <c r="A33" s="109" t="s">
        <v>149</v>
      </c>
      <c r="B33" s="112" t="s">
        <v>150</v>
      </c>
      <c r="C33" s="144">
        <v>34</v>
      </c>
      <c r="D33" s="145">
        <v>2790905</v>
      </c>
    </row>
    <row r="34" spans="1:5" ht="15" x14ac:dyDescent="0.25">
      <c r="A34" s="112" t="s">
        <v>111</v>
      </c>
      <c r="B34" s="112" t="s">
        <v>151</v>
      </c>
      <c r="C34" s="144">
        <v>4</v>
      </c>
      <c r="D34" s="145">
        <v>195687</v>
      </c>
    </row>
    <row r="35" spans="1:5" ht="15" x14ac:dyDescent="0.25">
      <c r="A35" s="112" t="s">
        <v>111</v>
      </c>
      <c r="B35" s="112" t="s">
        <v>128</v>
      </c>
      <c r="C35" s="144">
        <v>36</v>
      </c>
      <c r="D35" s="145">
        <v>2987701</v>
      </c>
    </row>
    <row r="36" spans="1:5" ht="15" x14ac:dyDescent="0.25">
      <c r="A36" s="112" t="s">
        <v>111</v>
      </c>
      <c r="B36" s="112" t="s">
        <v>37</v>
      </c>
      <c r="C36" s="144">
        <v>1</v>
      </c>
      <c r="D36" s="145">
        <v>111203</v>
      </c>
    </row>
    <row r="37" spans="1:5" ht="15" x14ac:dyDescent="0.25">
      <c r="A37" s="112" t="s">
        <v>111</v>
      </c>
      <c r="B37" s="112" t="s">
        <v>38</v>
      </c>
      <c r="C37" s="144">
        <v>8</v>
      </c>
      <c r="D37" s="145">
        <v>1378873</v>
      </c>
    </row>
    <row r="38" spans="1:5" ht="15.75" thickBot="1" x14ac:dyDescent="0.3">
      <c r="A38" s="113" t="s">
        <v>228</v>
      </c>
      <c r="B38" s="113" t="s">
        <v>13</v>
      </c>
      <c r="C38" s="114">
        <f>SUM(C33:C37)</f>
        <v>83</v>
      </c>
      <c r="D38" s="115">
        <f>SUM(D33:D37)</f>
        <v>7464369</v>
      </c>
      <c r="E38" s="143"/>
    </row>
    <row r="39" spans="1:5" ht="15" x14ac:dyDescent="0.25">
      <c r="A39" s="109" t="s">
        <v>175</v>
      </c>
      <c r="B39" s="112" t="s">
        <v>176</v>
      </c>
      <c r="C39" s="144">
        <v>1</v>
      </c>
      <c r="D39" s="145">
        <v>94988</v>
      </c>
    </row>
    <row r="40" spans="1:5" ht="15" x14ac:dyDescent="0.25">
      <c r="A40" s="112" t="s">
        <v>111</v>
      </c>
      <c r="B40" s="112" t="s">
        <v>140</v>
      </c>
      <c r="C40" s="144">
        <v>8</v>
      </c>
      <c r="D40" s="145">
        <v>1258950</v>
      </c>
    </row>
    <row r="41" spans="1:5" ht="15" x14ac:dyDescent="0.25">
      <c r="A41" s="112" t="s">
        <v>111</v>
      </c>
      <c r="B41" s="112" t="s">
        <v>178</v>
      </c>
      <c r="C41" s="144">
        <v>4</v>
      </c>
      <c r="D41" s="145">
        <v>1209522</v>
      </c>
    </row>
    <row r="42" spans="1:5" ht="15.75" thickBot="1" x14ac:dyDescent="0.3">
      <c r="A42" s="113" t="s">
        <v>229</v>
      </c>
      <c r="B42" s="113" t="s">
        <v>13</v>
      </c>
      <c r="C42" s="114">
        <f>SUM(C39:C41)</f>
        <v>13</v>
      </c>
      <c r="D42" s="115">
        <f>SUM(D39:D41)</f>
        <v>2563460</v>
      </c>
      <c r="E42" s="143"/>
    </row>
    <row r="43" spans="1:5" ht="15" x14ac:dyDescent="0.25">
      <c r="A43" s="109" t="s">
        <v>157</v>
      </c>
      <c r="B43" s="112" t="s">
        <v>134</v>
      </c>
      <c r="C43" s="144">
        <v>23</v>
      </c>
      <c r="D43" s="145">
        <v>6429847</v>
      </c>
    </row>
    <row r="44" spans="1:5" ht="15" x14ac:dyDescent="0.25">
      <c r="A44" s="112" t="s">
        <v>111</v>
      </c>
      <c r="B44" s="112" t="s">
        <v>48</v>
      </c>
      <c r="C44" s="144">
        <v>19</v>
      </c>
      <c r="D44" s="145">
        <v>6218826</v>
      </c>
    </row>
    <row r="45" spans="1:5" ht="15" x14ac:dyDescent="0.25">
      <c r="A45" s="112" t="s">
        <v>111</v>
      </c>
      <c r="B45" s="112" t="s">
        <v>158</v>
      </c>
      <c r="C45" s="144">
        <v>5</v>
      </c>
      <c r="D45" s="145">
        <v>3172272</v>
      </c>
    </row>
    <row r="46" spans="1:5" ht="15" x14ac:dyDescent="0.25">
      <c r="A46" s="112" t="s">
        <v>111</v>
      </c>
      <c r="B46" s="112" t="s">
        <v>197</v>
      </c>
      <c r="C46" s="144">
        <v>6</v>
      </c>
      <c r="D46" s="145">
        <v>1598647</v>
      </c>
    </row>
    <row r="47" spans="1:5" ht="15" x14ac:dyDescent="0.25">
      <c r="A47" s="112" t="s">
        <v>111</v>
      </c>
      <c r="B47" s="112" t="s">
        <v>107</v>
      </c>
      <c r="C47" s="144">
        <v>1</v>
      </c>
      <c r="D47" s="145">
        <v>20000</v>
      </c>
    </row>
    <row r="48" spans="1:5" ht="15" x14ac:dyDescent="0.25">
      <c r="A48" s="112" t="s">
        <v>111</v>
      </c>
      <c r="B48" s="112" t="s">
        <v>136</v>
      </c>
      <c r="C48" s="144">
        <v>4</v>
      </c>
      <c r="D48" s="145">
        <v>388278</v>
      </c>
    </row>
    <row r="49" spans="1:4" ht="15" x14ac:dyDescent="0.25">
      <c r="A49" s="112" t="s">
        <v>111</v>
      </c>
      <c r="B49" s="112" t="s">
        <v>51</v>
      </c>
      <c r="C49" s="144">
        <v>1</v>
      </c>
      <c r="D49" s="145">
        <v>266000</v>
      </c>
    </row>
    <row r="50" spans="1:4" ht="15" x14ac:dyDescent="0.25">
      <c r="A50" s="112" t="s">
        <v>111</v>
      </c>
      <c r="B50" s="112" t="s">
        <v>159</v>
      </c>
      <c r="C50" s="144">
        <v>20</v>
      </c>
      <c r="D50" s="145">
        <v>4195865</v>
      </c>
    </row>
    <row r="51" spans="1:4" ht="15" x14ac:dyDescent="0.25">
      <c r="A51" s="112" t="s">
        <v>111</v>
      </c>
      <c r="B51" s="112" t="s">
        <v>160</v>
      </c>
      <c r="C51" s="144">
        <v>18</v>
      </c>
      <c r="D51" s="145">
        <v>3311240</v>
      </c>
    </row>
    <row r="52" spans="1:4" ht="15" x14ac:dyDescent="0.25">
      <c r="A52" s="112" t="s">
        <v>111</v>
      </c>
      <c r="B52" s="112" t="s">
        <v>198</v>
      </c>
      <c r="C52" s="144">
        <v>2</v>
      </c>
      <c r="D52" s="145">
        <v>608000</v>
      </c>
    </row>
    <row r="53" spans="1:4" ht="15" x14ac:dyDescent="0.25">
      <c r="A53" s="112" t="s">
        <v>111</v>
      </c>
      <c r="B53" s="112" t="s">
        <v>161</v>
      </c>
      <c r="C53" s="144">
        <v>8</v>
      </c>
      <c r="D53" s="145">
        <v>1792307</v>
      </c>
    </row>
    <row r="54" spans="1:4" ht="15" x14ac:dyDescent="0.25">
      <c r="A54" s="112" t="s">
        <v>111</v>
      </c>
      <c r="B54" s="112" t="s">
        <v>199</v>
      </c>
      <c r="C54" s="144">
        <v>4</v>
      </c>
      <c r="D54" s="145">
        <v>498635</v>
      </c>
    </row>
    <row r="55" spans="1:4" ht="15" x14ac:dyDescent="0.25">
      <c r="A55" s="112" t="s">
        <v>111</v>
      </c>
      <c r="B55" s="112" t="s">
        <v>162</v>
      </c>
      <c r="C55" s="144">
        <v>14</v>
      </c>
      <c r="D55" s="145">
        <v>4025237</v>
      </c>
    </row>
    <row r="56" spans="1:4" ht="15" x14ac:dyDescent="0.25">
      <c r="A56" s="112" t="s">
        <v>111</v>
      </c>
      <c r="B56" s="112" t="s">
        <v>163</v>
      </c>
      <c r="C56" s="144">
        <v>28</v>
      </c>
      <c r="D56" s="145">
        <v>14168249</v>
      </c>
    </row>
    <row r="57" spans="1:4" ht="15" x14ac:dyDescent="0.25">
      <c r="A57" s="112" t="s">
        <v>111</v>
      </c>
      <c r="B57" s="112" t="s">
        <v>200</v>
      </c>
      <c r="C57" s="144">
        <v>9</v>
      </c>
      <c r="D57" s="145">
        <v>7038005</v>
      </c>
    </row>
    <row r="58" spans="1:4" ht="15" x14ac:dyDescent="0.25">
      <c r="A58" s="112" t="s">
        <v>111</v>
      </c>
      <c r="B58" s="112" t="s">
        <v>201</v>
      </c>
      <c r="C58" s="144">
        <v>2</v>
      </c>
      <c r="D58" s="145">
        <v>260645</v>
      </c>
    </row>
    <row r="59" spans="1:4" ht="15" x14ac:dyDescent="0.25">
      <c r="A59" s="112" t="s">
        <v>111</v>
      </c>
      <c r="B59" s="112" t="s">
        <v>164</v>
      </c>
      <c r="C59" s="144">
        <v>36</v>
      </c>
      <c r="D59" s="145">
        <v>8308183</v>
      </c>
    </row>
    <row r="60" spans="1:4" ht="15" x14ac:dyDescent="0.25">
      <c r="A60" s="112" t="s">
        <v>111</v>
      </c>
      <c r="B60" s="112" t="s">
        <v>202</v>
      </c>
      <c r="C60" s="144">
        <v>5</v>
      </c>
      <c r="D60" s="145">
        <v>1539062</v>
      </c>
    </row>
    <row r="61" spans="1:4" ht="15" x14ac:dyDescent="0.25">
      <c r="A61" s="112" t="s">
        <v>111</v>
      </c>
      <c r="B61" s="112" t="s">
        <v>203</v>
      </c>
      <c r="C61" s="144">
        <v>32</v>
      </c>
      <c r="D61" s="145">
        <v>10358796</v>
      </c>
    </row>
    <row r="62" spans="1:4" ht="15" x14ac:dyDescent="0.25">
      <c r="A62" s="112" t="s">
        <v>111</v>
      </c>
      <c r="B62" s="112" t="s">
        <v>137</v>
      </c>
      <c r="C62" s="144">
        <v>20</v>
      </c>
      <c r="D62" s="145">
        <v>7057878</v>
      </c>
    </row>
    <row r="63" spans="1:4" ht="15" x14ac:dyDescent="0.25">
      <c r="A63" s="112" t="s">
        <v>111</v>
      </c>
      <c r="B63" s="112" t="s">
        <v>54</v>
      </c>
      <c r="C63" s="144">
        <v>20</v>
      </c>
      <c r="D63" s="145">
        <v>3555174</v>
      </c>
    </row>
    <row r="64" spans="1:4" ht="15" x14ac:dyDescent="0.25">
      <c r="A64" s="112" t="s">
        <v>111</v>
      </c>
      <c r="B64" s="112" t="s">
        <v>55</v>
      </c>
      <c r="C64" s="144">
        <v>3</v>
      </c>
      <c r="D64" s="145">
        <v>1013000</v>
      </c>
    </row>
    <row r="65" spans="1:4" ht="15" x14ac:dyDescent="0.25">
      <c r="A65" s="112" t="s">
        <v>111</v>
      </c>
      <c r="B65" s="112" t="s">
        <v>204</v>
      </c>
      <c r="C65" s="144">
        <v>6</v>
      </c>
      <c r="D65" s="145">
        <v>1328603</v>
      </c>
    </row>
    <row r="66" spans="1:4" ht="15" x14ac:dyDescent="0.25">
      <c r="A66" s="112" t="s">
        <v>111</v>
      </c>
      <c r="B66" s="112" t="s">
        <v>165</v>
      </c>
      <c r="C66" s="144">
        <v>7</v>
      </c>
      <c r="D66" s="145">
        <v>1402922</v>
      </c>
    </row>
    <row r="67" spans="1:4" ht="15" x14ac:dyDescent="0.25">
      <c r="A67" s="112" t="s">
        <v>111</v>
      </c>
      <c r="B67" s="112" t="s">
        <v>205</v>
      </c>
      <c r="C67" s="144">
        <v>1</v>
      </c>
      <c r="D67" s="145">
        <v>303875</v>
      </c>
    </row>
    <row r="68" spans="1:4" ht="15" x14ac:dyDescent="0.25">
      <c r="A68" s="112" t="s">
        <v>111</v>
      </c>
      <c r="B68" s="112" t="s">
        <v>56</v>
      </c>
      <c r="C68" s="144">
        <v>14</v>
      </c>
      <c r="D68" s="145">
        <v>2381281</v>
      </c>
    </row>
    <row r="69" spans="1:4" ht="15" x14ac:dyDescent="0.25">
      <c r="A69" s="112" t="s">
        <v>111</v>
      </c>
      <c r="B69" s="112" t="s">
        <v>139</v>
      </c>
      <c r="C69" s="144">
        <v>7</v>
      </c>
      <c r="D69" s="145">
        <v>1432280</v>
      </c>
    </row>
    <row r="70" spans="1:4" ht="15" x14ac:dyDescent="0.25">
      <c r="A70" s="112" t="s">
        <v>111</v>
      </c>
      <c r="B70" s="112" t="s">
        <v>58</v>
      </c>
      <c r="C70" s="144">
        <v>45</v>
      </c>
      <c r="D70" s="145">
        <v>9324919</v>
      </c>
    </row>
    <row r="71" spans="1:4" ht="15" x14ac:dyDescent="0.25">
      <c r="A71" s="112" t="s">
        <v>111</v>
      </c>
      <c r="B71" s="112" t="s">
        <v>166</v>
      </c>
      <c r="C71" s="144">
        <v>4</v>
      </c>
      <c r="D71" s="145">
        <v>474957</v>
      </c>
    </row>
    <row r="72" spans="1:4" ht="15" x14ac:dyDescent="0.25">
      <c r="A72" s="112" t="s">
        <v>111</v>
      </c>
      <c r="B72" s="112" t="s">
        <v>206</v>
      </c>
      <c r="C72" s="144">
        <v>4</v>
      </c>
      <c r="D72" s="145">
        <v>851883</v>
      </c>
    </row>
    <row r="73" spans="1:4" ht="15" x14ac:dyDescent="0.25">
      <c r="A73" s="112" t="s">
        <v>111</v>
      </c>
      <c r="B73" s="112" t="s">
        <v>167</v>
      </c>
      <c r="C73" s="144">
        <v>2</v>
      </c>
      <c r="D73" s="145">
        <v>59623</v>
      </c>
    </row>
    <row r="74" spans="1:4" ht="15" x14ac:dyDescent="0.25">
      <c r="A74" s="112" t="s">
        <v>111</v>
      </c>
      <c r="B74" s="112" t="s">
        <v>59</v>
      </c>
      <c r="C74" s="144">
        <v>15</v>
      </c>
      <c r="D74" s="145">
        <v>1839634</v>
      </c>
    </row>
    <row r="75" spans="1:4" ht="15" x14ac:dyDescent="0.25">
      <c r="A75" s="112" t="s">
        <v>111</v>
      </c>
      <c r="B75" s="112" t="s">
        <v>207</v>
      </c>
      <c r="C75" s="144">
        <v>1</v>
      </c>
      <c r="D75" s="145">
        <v>342000</v>
      </c>
    </row>
    <row r="76" spans="1:4" ht="15" x14ac:dyDescent="0.25">
      <c r="A76" s="112" t="s">
        <v>111</v>
      </c>
      <c r="B76" s="112" t="s">
        <v>168</v>
      </c>
      <c r="C76" s="144">
        <v>9</v>
      </c>
      <c r="D76" s="145">
        <v>4792225</v>
      </c>
    </row>
    <row r="77" spans="1:4" ht="15" x14ac:dyDescent="0.25">
      <c r="A77" s="112" t="s">
        <v>111</v>
      </c>
      <c r="B77" s="112" t="s">
        <v>208</v>
      </c>
      <c r="C77" s="144">
        <v>4</v>
      </c>
      <c r="D77" s="145">
        <v>213000</v>
      </c>
    </row>
    <row r="78" spans="1:4" ht="15" x14ac:dyDescent="0.25">
      <c r="A78" s="112" t="s">
        <v>111</v>
      </c>
      <c r="B78" s="112" t="s">
        <v>169</v>
      </c>
      <c r="C78" s="144">
        <v>3</v>
      </c>
      <c r="D78" s="145">
        <v>155036</v>
      </c>
    </row>
    <row r="79" spans="1:4" ht="15" x14ac:dyDescent="0.25">
      <c r="A79" s="112" t="s">
        <v>111</v>
      </c>
      <c r="B79" s="112" t="s">
        <v>209</v>
      </c>
      <c r="C79" s="144">
        <v>1</v>
      </c>
      <c r="D79" s="145">
        <v>1600</v>
      </c>
    </row>
    <row r="80" spans="1:4" ht="15" x14ac:dyDescent="0.25">
      <c r="A80" s="112" t="s">
        <v>111</v>
      </c>
      <c r="B80" s="112" t="s">
        <v>210</v>
      </c>
      <c r="C80" s="144">
        <v>2</v>
      </c>
      <c r="D80" s="145">
        <v>16111</v>
      </c>
    </row>
    <row r="81" spans="1:5" ht="15" x14ac:dyDescent="0.25">
      <c r="A81" s="112" t="s">
        <v>111</v>
      </c>
      <c r="B81" s="112" t="s">
        <v>60</v>
      </c>
      <c r="C81" s="144">
        <v>20</v>
      </c>
      <c r="D81" s="145">
        <v>2959515</v>
      </c>
    </row>
    <row r="82" spans="1:5" ht="15" x14ac:dyDescent="0.25">
      <c r="A82" s="112" t="s">
        <v>111</v>
      </c>
      <c r="B82" s="112" t="s">
        <v>61</v>
      </c>
      <c r="C82" s="144">
        <v>41</v>
      </c>
      <c r="D82" s="145">
        <v>10350892</v>
      </c>
    </row>
    <row r="83" spans="1:5" ht="15" x14ac:dyDescent="0.25">
      <c r="A83" s="112" t="s">
        <v>111</v>
      </c>
      <c r="B83" s="112" t="s">
        <v>62</v>
      </c>
      <c r="C83" s="144">
        <v>2</v>
      </c>
      <c r="D83" s="145">
        <v>129739</v>
      </c>
    </row>
    <row r="84" spans="1:5" ht="15" x14ac:dyDescent="0.25">
      <c r="A84" s="112" t="s">
        <v>111</v>
      </c>
      <c r="B84" s="112" t="s">
        <v>63</v>
      </c>
      <c r="C84" s="144">
        <v>1</v>
      </c>
      <c r="D84" s="145">
        <v>31148</v>
      </c>
    </row>
    <row r="85" spans="1:5" ht="15" x14ac:dyDescent="0.25">
      <c r="A85" s="112" t="s">
        <v>111</v>
      </c>
      <c r="B85" s="112" t="s">
        <v>211</v>
      </c>
      <c r="C85" s="144">
        <v>1</v>
      </c>
      <c r="D85" s="145">
        <v>40000</v>
      </c>
    </row>
    <row r="86" spans="1:5" ht="15" x14ac:dyDescent="0.25">
      <c r="A86" s="112" t="s">
        <v>111</v>
      </c>
      <c r="B86" s="112" t="s">
        <v>172</v>
      </c>
      <c r="C86" s="144">
        <v>1</v>
      </c>
      <c r="D86" s="145">
        <v>6952</v>
      </c>
    </row>
    <row r="87" spans="1:5" ht="15" x14ac:dyDescent="0.25">
      <c r="A87" s="112" t="s">
        <v>111</v>
      </c>
      <c r="B87" s="112" t="s">
        <v>173</v>
      </c>
      <c r="C87" s="144">
        <v>1</v>
      </c>
      <c r="D87" s="145">
        <v>121395</v>
      </c>
    </row>
    <row r="88" spans="1:5" ht="15" x14ac:dyDescent="0.25">
      <c r="A88" s="112" t="s">
        <v>111</v>
      </c>
      <c r="B88" s="112" t="s">
        <v>64</v>
      </c>
      <c r="C88" s="144">
        <v>21</v>
      </c>
      <c r="D88" s="145">
        <v>2361610</v>
      </c>
    </row>
    <row r="89" spans="1:5" ht="15.75" thickBot="1" x14ac:dyDescent="0.3">
      <c r="A89" s="113" t="s">
        <v>230</v>
      </c>
      <c r="B89" s="113" t="s">
        <v>13</v>
      </c>
      <c r="C89" s="114">
        <f>SUM(C43:C88)</f>
        <v>493</v>
      </c>
      <c r="D89" s="115">
        <f>SUM(D43:D88)</f>
        <v>126745346</v>
      </c>
      <c r="E89" s="143"/>
    </row>
    <row r="90" spans="1:5" ht="15" x14ac:dyDescent="0.25">
      <c r="A90" s="109" t="s">
        <v>214</v>
      </c>
      <c r="B90" s="112" t="s">
        <v>215</v>
      </c>
      <c r="C90" s="144">
        <v>50</v>
      </c>
      <c r="D90" s="145">
        <v>4556478</v>
      </c>
    </row>
    <row r="91" spans="1:5" ht="15" x14ac:dyDescent="0.25">
      <c r="A91" s="112" t="s">
        <v>111</v>
      </c>
      <c r="B91" s="112" t="s">
        <v>216</v>
      </c>
      <c r="C91" s="144">
        <v>2</v>
      </c>
      <c r="D91" s="145">
        <v>101807</v>
      </c>
    </row>
    <row r="92" spans="1:5" ht="15" x14ac:dyDescent="0.25">
      <c r="A92" s="112" t="s">
        <v>111</v>
      </c>
      <c r="B92" s="112" t="s">
        <v>217</v>
      </c>
      <c r="C92" s="144">
        <v>1</v>
      </c>
      <c r="D92" s="145">
        <v>110000</v>
      </c>
    </row>
    <row r="93" spans="1:5" ht="15.75" thickBot="1" x14ac:dyDescent="0.3">
      <c r="A93" s="113" t="s">
        <v>231</v>
      </c>
      <c r="B93" s="113" t="s">
        <v>13</v>
      </c>
      <c r="C93" s="114">
        <f>SUM(C90:C92)</f>
        <v>53</v>
      </c>
      <c r="D93" s="115">
        <f>SUM(D90:D92)</f>
        <v>4768285</v>
      </c>
      <c r="E93" s="143"/>
    </row>
    <row r="94" spans="1:5" ht="15" x14ac:dyDescent="0.25">
      <c r="A94" s="112" t="s">
        <v>180</v>
      </c>
      <c r="B94" s="112" t="s">
        <v>133</v>
      </c>
      <c r="C94" s="144">
        <v>1</v>
      </c>
      <c r="D94" s="145">
        <v>67808</v>
      </c>
    </row>
    <row r="95" spans="1:5" ht="15" x14ac:dyDescent="0.25">
      <c r="A95" s="112" t="s">
        <v>111</v>
      </c>
      <c r="B95" s="112" t="s">
        <v>74</v>
      </c>
      <c r="C95" s="144">
        <v>1</v>
      </c>
      <c r="D95" s="145">
        <v>102514</v>
      </c>
    </row>
    <row r="96" spans="1:5" ht="15" x14ac:dyDescent="0.25">
      <c r="A96" s="112" t="s">
        <v>111</v>
      </c>
      <c r="B96" s="112" t="s">
        <v>87</v>
      </c>
      <c r="C96" s="144">
        <v>3</v>
      </c>
      <c r="D96" s="145">
        <v>44196</v>
      </c>
    </row>
    <row r="97" spans="1:5" ht="15" x14ac:dyDescent="0.25">
      <c r="A97" s="112" t="s">
        <v>111</v>
      </c>
      <c r="B97" s="112" t="s">
        <v>212</v>
      </c>
      <c r="C97" s="144">
        <v>2</v>
      </c>
      <c r="D97" s="145">
        <v>69257</v>
      </c>
    </row>
    <row r="98" spans="1:5" ht="15.75" thickBot="1" x14ac:dyDescent="0.3">
      <c r="A98" s="113" t="s">
        <v>232</v>
      </c>
      <c r="B98" s="113" t="s">
        <v>13</v>
      </c>
      <c r="C98" s="114">
        <f>SUM(C94:C97)</f>
        <v>7</v>
      </c>
      <c r="D98" s="115">
        <f>SUM(D94:D97)</f>
        <v>283775</v>
      </c>
      <c r="E98" s="143"/>
    </row>
    <row r="99" spans="1:5" ht="15" x14ac:dyDescent="0.25">
      <c r="A99" s="112" t="s">
        <v>233</v>
      </c>
      <c r="B99" s="112" t="s">
        <v>109</v>
      </c>
      <c r="C99" s="144">
        <v>1</v>
      </c>
      <c r="D99" s="145">
        <v>254056</v>
      </c>
    </row>
    <row r="100" spans="1:5" ht="15" x14ac:dyDescent="0.25">
      <c r="A100" s="112" t="s">
        <v>111</v>
      </c>
      <c r="B100" s="112" t="s">
        <v>110</v>
      </c>
      <c r="C100" s="144">
        <v>1</v>
      </c>
      <c r="D100" s="145">
        <v>29552</v>
      </c>
    </row>
    <row r="101" spans="1:5" ht="15" x14ac:dyDescent="0.25">
      <c r="A101" s="112" t="s">
        <v>111</v>
      </c>
      <c r="B101" s="112" t="s">
        <v>223</v>
      </c>
      <c r="C101" s="144">
        <v>1</v>
      </c>
      <c r="D101" s="145">
        <v>31250</v>
      </c>
    </row>
    <row r="102" spans="1:5" ht="15" x14ac:dyDescent="0.25">
      <c r="A102" s="112" t="s">
        <v>111</v>
      </c>
      <c r="B102" s="112" t="s">
        <v>213</v>
      </c>
      <c r="C102" s="144">
        <v>1</v>
      </c>
      <c r="D102" s="145">
        <v>50778</v>
      </c>
    </row>
    <row r="103" spans="1:5" ht="15" x14ac:dyDescent="0.25">
      <c r="A103" s="112" t="s">
        <v>111</v>
      </c>
      <c r="B103" s="112" t="s">
        <v>183</v>
      </c>
      <c r="C103" s="144">
        <v>3</v>
      </c>
      <c r="D103" s="145">
        <v>192254</v>
      </c>
    </row>
    <row r="104" spans="1:5" ht="15" x14ac:dyDescent="0.25">
      <c r="A104" s="112" t="s">
        <v>111</v>
      </c>
      <c r="B104" s="112" t="s">
        <v>78</v>
      </c>
      <c r="C104" s="144">
        <v>2</v>
      </c>
      <c r="D104" s="145">
        <v>87000</v>
      </c>
    </row>
    <row r="105" spans="1:5" ht="15" x14ac:dyDescent="0.25">
      <c r="A105" s="112" t="s">
        <v>111</v>
      </c>
      <c r="B105" s="112" t="s">
        <v>84</v>
      </c>
      <c r="C105" s="144">
        <v>1</v>
      </c>
      <c r="D105" s="145">
        <v>231000</v>
      </c>
    </row>
    <row r="106" spans="1:5" ht="15" x14ac:dyDescent="0.25">
      <c r="A106" s="112" t="s">
        <v>111</v>
      </c>
      <c r="B106" s="112" t="s">
        <v>221</v>
      </c>
      <c r="C106" s="144">
        <v>1</v>
      </c>
      <c r="D106" s="145">
        <v>11930</v>
      </c>
    </row>
    <row r="107" spans="1:5" ht="15" x14ac:dyDescent="0.25">
      <c r="A107" s="112" t="s">
        <v>111</v>
      </c>
      <c r="B107" s="112" t="s">
        <v>188</v>
      </c>
      <c r="C107" s="144">
        <v>4</v>
      </c>
      <c r="D107" s="145">
        <v>195780</v>
      </c>
    </row>
    <row r="108" spans="1:5" ht="15" x14ac:dyDescent="0.25">
      <c r="A108" s="112" t="s">
        <v>111</v>
      </c>
      <c r="B108" s="112" t="s">
        <v>220</v>
      </c>
      <c r="C108" s="144">
        <v>2</v>
      </c>
      <c r="D108" s="145">
        <v>30000</v>
      </c>
    </row>
    <row r="109" spans="1:5" ht="15" x14ac:dyDescent="0.25">
      <c r="A109" s="112" t="s">
        <v>111</v>
      </c>
      <c r="B109" s="112" t="s">
        <v>222</v>
      </c>
      <c r="C109" s="144">
        <v>5</v>
      </c>
      <c r="D109" s="145">
        <v>6276722</v>
      </c>
    </row>
    <row r="110" spans="1:5" ht="15.75" thickBot="1" x14ac:dyDescent="0.3">
      <c r="A110" s="113" t="s">
        <v>233</v>
      </c>
      <c r="B110" s="113" t="s">
        <v>13</v>
      </c>
      <c r="C110" s="114">
        <f>SUM(C99:C109)</f>
        <v>22</v>
      </c>
      <c r="D110" s="115">
        <f>SUM(D99:D109)</f>
        <v>7390322</v>
      </c>
      <c r="E110" s="143"/>
    </row>
    <row r="111" spans="1:5" ht="15" x14ac:dyDescent="0.25">
      <c r="A111" s="109" t="s">
        <v>190</v>
      </c>
      <c r="B111" s="112" t="s">
        <v>218</v>
      </c>
      <c r="C111" s="144">
        <v>6</v>
      </c>
      <c r="D111" s="145">
        <v>170896</v>
      </c>
    </row>
    <row r="112" spans="1:5" ht="15" x14ac:dyDescent="0.25">
      <c r="A112" s="112" t="s">
        <v>111</v>
      </c>
      <c r="B112" s="112" t="s">
        <v>219</v>
      </c>
      <c r="C112" s="144">
        <v>65</v>
      </c>
      <c r="D112" s="145">
        <v>5247035</v>
      </c>
    </row>
    <row r="113" spans="1:5" ht="15.75" thickBot="1" x14ac:dyDescent="0.3">
      <c r="A113" s="113" t="s">
        <v>225</v>
      </c>
      <c r="B113" s="113" t="s">
        <v>13</v>
      </c>
      <c r="C113" s="114">
        <f>SUM(C111:C112)</f>
        <v>71</v>
      </c>
      <c r="D113" s="115">
        <f>SUM(D111:D112)</f>
        <v>5417931</v>
      </c>
      <c r="E113" s="143"/>
    </row>
    <row r="114" spans="1:5" ht="15" x14ac:dyDescent="0.25">
      <c r="A114" s="148"/>
      <c r="B114" s="148"/>
      <c r="C114" s="149"/>
      <c r="D114" s="149"/>
    </row>
    <row r="115" spans="1:5" ht="15" x14ac:dyDescent="0.25">
      <c r="A115" s="148"/>
      <c r="B115" s="148"/>
      <c r="C115" s="149"/>
      <c r="D115" s="149"/>
    </row>
    <row r="116" spans="1:5" ht="15" x14ac:dyDescent="0.25">
      <c r="A116" s="150" t="s">
        <v>13</v>
      </c>
      <c r="B116" s="151"/>
      <c r="C116" s="116">
        <f>C113+C110+C98+C93+C89+C42+C38+C32+C27+C14+C6</f>
        <v>1126</v>
      </c>
      <c r="D116" s="152">
        <f>D113+D110+D98+D93+D89+D42+D38+D32+D27+D14+D7</f>
        <v>188334192</v>
      </c>
    </row>
  </sheetData>
  <mergeCells count="2">
    <mergeCell ref="J3:K3"/>
    <mergeCell ref="B2:D2"/>
  </mergeCells>
  <pageMargins left="0.7" right="0.75" top="0.27" bottom="0.45" header="0.28000000000000003" footer="0.5"/>
  <pageSetup scale="57" orientation="portrait" r:id="rId1"/>
  <headerFooter alignWithMargins="0"/>
  <colBreaks count="1" manualBreakCount="1">
    <brk id="4" max="1048575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41"/>
  <sheetViews>
    <sheetView showGridLines="0" zoomScale="90" zoomScaleNormal="90" workbookViewId="0">
      <selection activeCell="A6" sqref="A6"/>
    </sheetView>
  </sheetViews>
  <sheetFormatPr defaultRowHeight="12.75" x14ac:dyDescent="0.2"/>
  <cols>
    <col min="1" max="1" width="55.7109375" style="49" customWidth="1"/>
    <col min="2" max="2" width="50.28515625" style="54" customWidth="1"/>
    <col min="3" max="3" width="16.140625" style="55" customWidth="1"/>
    <col min="4" max="4" width="25.5703125" style="56" customWidth="1"/>
    <col min="5" max="16384" width="9.140625" style="54"/>
  </cols>
  <sheetData>
    <row r="1" spans="1:8" ht="24" customHeight="1" x14ac:dyDescent="0.2"/>
    <row r="2" spans="1:8" s="58" customFormat="1" ht="24" customHeight="1" x14ac:dyDescent="0.2">
      <c r="A2" s="107"/>
      <c r="B2" s="262" t="s">
        <v>193</v>
      </c>
      <c r="C2" s="262"/>
      <c r="D2" s="262"/>
      <c r="E2" s="57"/>
      <c r="F2" s="57"/>
      <c r="G2" s="57"/>
      <c r="H2" s="57"/>
    </row>
    <row r="3" spans="1:8" s="58" customFormat="1" ht="24" customHeight="1" x14ac:dyDescent="0.2">
      <c r="A3" s="107"/>
      <c r="B3" s="86"/>
      <c r="C3" s="199"/>
      <c r="D3" s="200"/>
      <c r="E3" s="57"/>
      <c r="F3" s="57"/>
      <c r="G3" s="57"/>
      <c r="H3" s="57"/>
    </row>
    <row r="4" spans="1:8" s="38" customFormat="1" x14ac:dyDescent="0.2">
      <c r="A4" s="87" t="s">
        <v>0</v>
      </c>
      <c r="B4" s="88"/>
      <c r="C4" s="89"/>
      <c r="D4" s="92"/>
    </row>
    <row r="5" spans="1:8" s="60" customFormat="1" ht="15.95" customHeight="1" x14ac:dyDescent="0.2">
      <c r="A5" s="229" t="s">
        <v>113</v>
      </c>
      <c r="B5" s="229" t="s">
        <v>99</v>
      </c>
      <c r="C5" s="230" t="s">
        <v>114</v>
      </c>
      <c r="D5" s="231" t="s">
        <v>281</v>
      </c>
    </row>
    <row r="6" spans="1:8" s="60" customFormat="1" ht="15.95" customHeight="1" x14ac:dyDescent="0.2">
      <c r="A6" s="204" t="s">
        <v>142</v>
      </c>
      <c r="B6" s="205" t="s">
        <v>3</v>
      </c>
      <c r="C6" s="206">
        <v>9</v>
      </c>
      <c r="D6" s="207">
        <v>753432</v>
      </c>
    </row>
    <row r="7" spans="1:8" ht="15.95" customHeight="1" x14ac:dyDescent="0.2">
      <c r="A7" s="204"/>
      <c r="B7" s="205" t="s">
        <v>143</v>
      </c>
      <c r="C7" s="206">
        <v>4</v>
      </c>
      <c r="D7" s="207">
        <v>654154</v>
      </c>
    </row>
    <row r="8" spans="1:8" ht="15.95" customHeight="1" x14ac:dyDescent="0.2">
      <c r="A8" s="204"/>
      <c r="B8" s="205" t="s">
        <v>122</v>
      </c>
      <c r="C8" s="206">
        <v>27</v>
      </c>
      <c r="D8" s="207">
        <v>1803087</v>
      </c>
    </row>
    <row r="9" spans="1:8" ht="15.95" customHeight="1" x14ac:dyDescent="0.2">
      <c r="A9" s="204"/>
      <c r="B9" s="205" t="s">
        <v>11</v>
      </c>
      <c r="C9" s="206">
        <v>12</v>
      </c>
      <c r="D9" s="207">
        <v>807127</v>
      </c>
    </row>
    <row r="10" spans="1:8" ht="15.95" customHeight="1" x14ac:dyDescent="0.2">
      <c r="A10" s="208"/>
      <c r="B10" s="205" t="s">
        <v>124</v>
      </c>
      <c r="C10" s="206">
        <v>43</v>
      </c>
      <c r="D10" s="207">
        <v>4623329</v>
      </c>
    </row>
    <row r="11" spans="1:8" ht="15.95" customHeight="1" x14ac:dyDescent="0.2">
      <c r="A11" s="208"/>
      <c r="B11" s="205" t="s">
        <v>144</v>
      </c>
      <c r="C11" s="206">
        <v>16</v>
      </c>
      <c r="D11" s="207">
        <v>1199266</v>
      </c>
    </row>
    <row r="12" spans="1:8" ht="15.95" customHeight="1" x14ac:dyDescent="0.2">
      <c r="A12" s="208"/>
      <c r="B12" s="209" t="s">
        <v>13</v>
      </c>
      <c r="C12" s="210">
        <f>SUM(C6:C11)</f>
        <v>111</v>
      </c>
      <c r="D12" s="211">
        <f>SUM(D6:D11)</f>
        <v>9840395</v>
      </c>
    </row>
    <row r="13" spans="1:8" s="49" customFormat="1" ht="15.95" customHeight="1" x14ac:dyDescent="0.2">
      <c r="A13" s="208"/>
      <c r="B13" s="209"/>
      <c r="C13" s="210"/>
      <c r="D13" s="211"/>
    </row>
    <row r="14" spans="1:8" ht="15.95" customHeight="1" x14ac:dyDescent="0.2">
      <c r="A14" s="208" t="s">
        <v>145</v>
      </c>
      <c r="B14" s="212" t="s">
        <v>15</v>
      </c>
      <c r="C14" s="213">
        <v>48</v>
      </c>
      <c r="D14" s="214">
        <v>528916</v>
      </c>
    </row>
    <row r="15" spans="1:8" ht="15.95" customHeight="1" x14ac:dyDescent="0.2">
      <c r="A15" s="208"/>
      <c r="B15" s="205" t="s">
        <v>16</v>
      </c>
      <c r="C15" s="206">
        <v>5</v>
      </c>
      <c r="D15" s="207">
        <v>793701</v>
      </c>
    </row>
    <row r="16" spans="1:8" s="62" customFormat="1" ht="15.95" customHeight="1" x14ac:dyDescent="0.2">
      <c r="A16" s="208"/>
      <c r="B16" s="205" t="s">
        <v>146</v>
      </c>
      <c r="C16" s="206">
        <v>1</v>
      </c>
      <c r="D16" s="207">
        <v>96228</v>
      </c>
    </row>
    <row r="17" spans="1:4" s="62" customFormat="1" ht="15.95" customHeight="1" x14ac:dyDescent="0.2">
      <c r="A17" s="208"/>
      <c r="B17" s="205" t="s">
        <v>17</v>
      </c>
      <c r="C17" s="206">
        <v>28</v>
      </c>
      <c r="D17" s="207">
        <v>3186143</v>
      </c>
    </row>
    <row r="18" spans="1:4" ht="15.95" customHeight="1" x14ac:dyDescent="0.2">
      <c r="A18" s="208"/>
      <c r="B18" s="205" t="s">
        <v>19</v>
      </c>
      <c r="C18" s="206">
        <v>2</v>
      </c>
      <c r="D18" s="207">
        <v>62878</v>
      </c>
    </row>
    <row r="19" spans="1:4" ht="15.95" customHeight="1" x14ac:dyDescent="0.2">
      <c r="A19" s="204"/>
      <c r="B19" s="205" t="s">
        <v>20</v>
      </c>
      <c r="C19" s="206">
        <v>19</v>
      </c>
      <c r="D19" s="207">
        <v>1902216</v>
      </c>
    </row>
    <row r="20" spans="1:4" ht="15.95" customHeight="1" x14ac:dyDescent="0.2">
      <c r="A20" s="204"/>
      <c r="B20" s="205" t="s">
        <v>21</v>
      </c>
      <c r="C20" s="206">
        <v>2</v>
      </c>
      <c r="D20" s="207">
        <v>125082</v>
      </c>
    </row>
    <row r="21" spans="1:4" ht="15.95" customHeight="1" x14ac:dyDescent="0.2">
      <c r="A21" s="204"/>
      <c r="B21" s="205" t="s">
        <v>147</v>
      </c>
      <c r="C21" s="206">
        <v>30</v>
      </c>
      <c r="D21" s="207">
        <v>2538502</v>
      </c>
    </row>
    <row r="22" spans="1:4" ht="15.95" customHeight="1" x14ac:dyDescent="0.2">
      <c r="A22" s="204"/>
      <c r="B22" s="205" t="s">
        <v>22</v>
      </c>
      <c r="C22" s="206">
        <v>1</v>
      </c>
      <c r="D22" s="207">
        <v>164406</v>
      </c>
    </row>
    <row r="23" spans="1:4" ht="15.95" customHeight="1" x14ac:dyDescent="0.2">
      <c r="A23" s="204"/>
      <c r="B23" s="205" t="s">
        <v>23</v>
      </c>
      <c r="C23" s="206">
        <v>1</v>
      </c>
      <c r="D23" s="207">
        <v>16889</v>
      </c>
    </row>
    <row r="24" spans="1:4" ht="15.95" customHeight="1" x14ac:dyDescent="0.2">
      <c r="A24" s="204"/>
      <c r="B24" s="205" t="s">
        <v>24</v>
      </c>
      <c r="C24" s="206">
        <v>15</v>
      </c>
      <c r="D24" s="207">
        <v>1036411</v>
      </c>
    </row>
    <row r="25" spans="1:4" ht="15.95" customHeight="1" x14ac:dyDescent="0.2">
      <c r="A25" s="204"/>
      <c r="B25" s="205" t="s">
        <v>26</v>
      </c>
      <c r="C25" s="206">
        <v>6</v>
      </c>
      <c r="D25" s="207">
        <v>368992</v>
      </c>
    </row>
    <row r="26" spans="1:4" ht="15.95" customHeight="1" x14ac:dyDescent="0.2">
      <c r="A26" s="204"/>
      <c r="B26" s="205" t="s">
        <v>27</v>
      </c>
      <c r="C26" s="206">
        <v>7</v>
      </c>
      <c r="D26" s="207">
        <v>874865</v>
      </c>
    </row>
    <row r="27" spans="1:4" ht="15.95" customHeight="1" x14ac:dyDescent="0.2">
      <c r="A27" s="204"/>
      <c r="B27" s="205" t="s">
        <v>28</v>
      </c>
      <c r="C27" s="206">
        <v>2</v>
      </c>
      <c r="D27" s="207">
        <v>67476</v>
      </c>
    </row>
    <row r="28" spans="1:4" ht="15.95" customHeight="1" x14ac:dyDescent="0.2">
      <c r="A28" s="204"/>
      <c r="B28" s="205" t="s">
        <v>29</v>
      </c>
      <c r="C28" s="206">
        <v>27</v>
      </c>
      <c r="D28" s="207">
        <v>5162685</v>
      </c>
    </row>
    <row r="29" spans="1:4" ht="15.95" customHeight="1" x14ac:dyDescent="0.2">
      <c r="A29" s="204"/>
      <c r="B29" s="205" t="s">
        <v>148</v>
      </c>
      <c r="C29" s="206">
        <v>1</v>
      </c>
      <c r="D29" s="207">
        <v>8250</v>
      </c>
    </row>
    <row r="30" spans="1:4" ht="15.95" customHeight="1" x14ac:dyDescent="0.2">
      <c r="A30" s="204"/>
      <c r="B30" s="205" t="s">
        <v>31</v>
      </c>
      <c r="C30" s="206">
        <v>1</v>
      </c>
      <c r="D30" s="207">
        <v>3500</v>
      </c>
    </row>
    <row r="31" spans="1:4" ht="15.95" customHeight="1" x14ac:dyDescent="0.2">
      <c r="A31" s="204"/>
      <c r="B31" s="205" t="s">
        <v>32</v>
      </c>
      <c r="C31" s="206">
        <v>2</v>
      </c>
      <c r="D31" s="207">
        <v>112890</v>
      </c>
    </row>
    <row r="32" spans="1:4" ht="15.95" customHeight="1" x14ac:dyDescent="0.2">
      <c r="A32" s="208"/>
      <c r="B32" s="215" t="s">
        <v>13</v>
      </c>
      <c r="C32" s="210">
        <f>SUM(C14:C31)</f>
        <v>198</v>
      </c>
      <c r="D32" s="216">
        <f>SUM(D14:D31)</f>
        <v>17050030</v>
      </c>
    </row>
    <row r="33" spans="1:4" ht="15.95" customHeight="1" x14ac:dyDescent="0.2">
      <c r="A33" s="208"/>
      <c r="B33" s="215"/>
      <c r="C33" s="210"/>
      <c r="D33" s="216"/>
    </row>
    <row r="34" spans="1:4" ht="15.95" customHeight="1" x14ac:dyDescent="0.2">
      <c r="A34" s="208" t="s">
        <v>149</v>
      </c>
      <c r="B34" s="205" t="s">
        <v>150</v>
      </c>
      <c r="C34" s="206">
        <v>30</v>
      </c>
      <c r="D34" s="207">
        <v>2879209</v>
      </c>
    </row>
    <row r="35" spans="1:4" ht="15.95" customHeight="1" x14ac:dyDescent="0.2">
      <c r="A35" s="208"/>
      <c r="B35" s="205" t="s">
        <v>151</v>
      </c>
      <c r="C35" s="206">
        <v>3</v>
      </c>
      <c r="D35" s="207">
        <v>187832</v>
      </c>
    </row>
    <row r="36" spans="1:4" ht="15.95" customHeight="1" x14ac:dyDescent="0.2">
      <c r="A36" s="208"/>
      <c r="B36" s="205" t="s">
        <v>128</v>
      </c>
      <c r="C36" s="206">
        <v>21</v>
      </c>
      <c r="D36" s="207">
        <v>1139560</v>
      </c>
    </row>
    <row r="37" spans="1:4" s="49" customFormat="1" ht="15.95" customHeight="1" x14ac:dyDescent="0.2">
      <c r="A37" s="208"/>
      <c r="B37" s="205" t="s">
        <v>38</v>
      </c>
      <c r="C37" s="206">
        <v>4</v>
      </c>
      <c r="D37" s="207">
        <v>3757635</v>
      </c>
    </row>
    <row r="38" spans="1:4" ht="15.95" customHeight="1" x14ac:dyDescent="0.2">
      <c r="A38" s="208"/>
      <c r="B38" s="215" t="s">
        <v>13</v>
      </c>
      <c r="C38" s="210">
        <f>SUM(C34:C37)</f>
        <v>58</v>
      </c>
      <c r="D38" s="216">
        <f>SUM(D34:D37)</f>
        <v>7964236</v>
      </c>
    </row>
    <row r="39" spans="1:4" ht="15.95" customHeight="1" x14ac:dyDescent="0.2">
      <c r="A39" s="208"/>
      <c r="B39" s="215"/>
      <c r="C39" s="210"/>
      <c r="D39" s="216"/>
    </row>
    <row r="40" spans="1:4" ht="15.95" customHeight="1" x14ac:dyDescent="0.2">
      <c r="A40" s="208" t="s">
        <v>152</v>
      </c>
      <c r="B40" s="212" t="s">
        <v>153</v>
      </c>
      <c r="C40" s="213">
        <v>3</v>
      </c>
      <c r="D40" s="214">
        <v>595184</v>
      </c>
    </row>
    <row r="41" spans="1:4" ht="15.95" customHeight="1" x14ac:dyDescent="0.2">
      <c r="A41" s="208"/>
      <c r="B41" s="205" t="s">
        <v>41</v>
      </c>
      <c r="C41" s="206">
        <v>7</v>
      </c>
      <c r="D41" s="207">
        <v>916366</v>
      </c>
    </row>
    <row r="42" spans="1:4" ht="15.95" customHeight="1" x14ac:dyDescent="0.2">
      <c r="A42" s="208"/>
      <c r="B42" s="205" t="s">
        <v>132</v>
      </c>
      <c r="C42" s="206">
        <v>13</v>
      </c>
      <c r="D42" s="207">
        <v>2452858</v>
      </c>
    </row>
    <row r="43" spans="1:4" ht="15.95" customHeight="1" x14ac:dyDescent="0.2">
      <c r="A43" s="208"/>
      <c r="B43" s="205" t="s">
        <v>154</v>
      </c>
      <c r="C43" s="206">
        <v>23</v>
      </c>
      <c r="D43" s="207">
        <v>1721018</v>
      </c>
    </row>
    <row r="44" spans="1:4" s="49" customFormat="1" ht="15.95" customHeight="1" x14ac:dyDescent="0.2">
      <c r="A44" s="208"/>
      <c r="B44" s="205" t="s">
        <v>155</v>
      </c>
      <c r="C44" s="206">
        <v>12</v>
      </c>
      <c r="D44" s="207">
        <v>587419</v>
      </c>
    </row>
    <row r="45" spans="1:4" s="49" customFormat="1" ht="15.95" customHeight="1" x14ac:dyDescent="0.2">
      <c r="A45" s="208"/>
      <c r="B45" s="205" t="s">
        <v>156</v>
      </c>
      <c r="C45" s="206">
        <v>16</v>
      </c>
      <c r="D45" s="207">
        <v>2089484</v>
      </c>
    </row>
    <row r="46" spans="1:4" s="49" customFormat="1" ht="15.95" customHeight="1" x14ac:dyDescent="0.2">
      <c r="A46" s="208"/>
      <c r="B46" s="215" t="s">
        <v>13</v>
      </c>
      <c r="C46" s="210">
        <f>SUM(C40:C45)</f>
        <v>74</v>
      </c>
      <c r="D46" s="216">
        <f>SUM(D40:D45)</f>
        <v>8362329</v>
      </c>
    </row>
    <row r="47" spans="1:4" s="49" customFormat="1" ht="15.95" customHeight="1" x14ac:dyDescent="0.2">
      <c r="A47" s="208"/>
      <c r="B47" s="205"/>
      <c r="C47" s="206"/>
      <c r="D47" s="207"/>
    </row>
    <row r="48" spans="1:4" ht="15.95" customHeight="1" x14ac:dyDescent="0.2">
      <c r="A48" s="208" t="s">
        <v>157</v>
      </c>
      <c r="B48" s="217" t="s">
        <v>134</v>
      </c>
      <c r="C48" s="218">
        <v>20</v>
      </c>
      <c r="D48" s="219">
        <v>6359045</v>
      </c>
    </row>
    <row r="49" spans="1:4" s="49" customFormat="1" ht="15.95" customHeight="1" x14ac:dyDescent="0.2">
      <c r="A49" s="208"/>
      <c r="B49" s="217" t="s">
        <v>48</v>
      </c>
      <c r="C49" s="218">
        <v>24</v>
      </c>
      <c r="D49" s="219">
        <v>7136306</v>
      </c>
    </row>
    <row r="50" spans="1:4" s="49" customFormat="1" ht="15.95" customHeight="1" x14ac:dyDescent="0.2">
      <c r="A50" s="208"/>
      <c r="B50" s="217" t="s">
        <v>158</v>
      </c>
      <c r="C50" s="218">
        <v>11</v>
      </c>
      <c r="D50" s="219">
        <v>9604508</v>
      </c>
    </row>
    <row r="51" spans="1:4" s="49" customFormat="1" ht="15.95" customHeight="1" x14ac:dyDescent="0.2">
      <c r="A51" s="220"/>
      <c r="B51" s="217" t="s">
        <v>107</v>
      </c>
      <c r="C51" s="218">
        <v>2</v>
      </c>
      <c r="D51" s="219">
        <v>210000</v>
      </c>
    </row>
    <row r="52" spans="1:4" s="63" customFormat="1" ht="15.95" customHeight="1" x14ac:dyDescent="0.2">
      <c r="A52" s="208"/>
      <c r="B52" s="217" t="s">
        <v>136</v>
      </c>
      <c r="C52" s="218">
        <v>5</v>
      </c>
      <c r="D52" s="219">
        <v>213303</v>
      </c>
    </row>
    <row r="53" spans="1:4" s="63" customFormat="1" ht="15.95" customHeight="1" x14ac:dyDescent="0.2">
      <c r="A53" s="208"/>
      <c r="B53" s="217" t="s">
        <v>51</v>
      </c>
      <c r="C53" s="218">
        <v>4</v>
      </c>
      <c r="D53" s="219">
        <v>758795</v>
      </c>
    </row>
    <row r="54" spans="1:4" s="49" customFormat="1" ht="15.95" customHeight="1" x14ac:dyDescent="0.2">
      <c r="A54" s="208"/>
      <c r="B54" s="217" t="s">
        <v>52</v>
      </c>
      <c r="C54" s="218">
        <v>100</v>
      </c>
      <c r="D54" s="221">
        <v>20725842</v>
      </c>
    </row>
    <row r="55" spans="1:4" s="49" customFormat="1" ht="15.95" customHeight="1" x14ac:dyDescent="0.2">
      <c r="A55" s="208"/>
      <c r="B55" s="217" t="s">
        <v>159</v>
      </c>
      <c r="C55" s="218">
        <v>5</v>
      </c>
      <c r="D55" s="219">
        <v>1080577</v>
      </c>
    </row>
    <row r="56" spans="1:4" s="62" customFormat="1" ht="15.95" customHeight="1" x14ac:dyDescent="0.2">
      <c r="A56" s="208"/>
      <c r="B56" s="217" t="s">
        <v>160</v>
      </c>
      <c r="C56" s="218">
        <v>1</v>
      </c>
      <c r="D56" s="219">
        <v>100000</v>
      </c>
    </row>
    <row r="57" spans="1:4" s="62" customFormat="1" ht="15.95" customHeight="1" x14ac:dyDescent="0.2">
      <c r="A57" s="208"/>
      <c r="B57" s="217" t="s">
        <v>161</v>
      </c>
      <c r="C57" s="218">
        <v>2</v>
      </c>
      <c r="D57" s="219">
        <v>465003</v>
      </c>
    </row>
    <row r="58" spans="1:4" s="62" customFormat="1" ht="15.95" customHeight="1" x14ac:dyDescent="0.2">
      <c r="A58" s="208"/>
      <c r="B58" s="217" t="s">
        <v>162</v>
      </c>
      <c r="C58" s="218">
        <v>4</v>
      </c>
      <c r="D58" s="221">
        <v>1853506</v>
      </c>
    </row>
    <row r="59" spans="1:4" ht="15.95" customHeight="1" x14ac:dyDescent="0.2">
      <c r="A59" s="208"/>
      <c r="B59" s="217" t="s">
        <v>163</v>
      </c>
      <c r="C59" s="218">
        <v>8</v>
      </c>
      <c r="D59" s="219">
        <v>3063888</v>
      </c>
    </row>
    <row r="60" spans="1:4" ht="15.95" customHeight="1" x14ac:dyDescent="0.2">
      <c r="A60" s="208"/>
      <c r="B60" s="217" t="s">
        <v>164</v>
      </c>
      <c r="C60" s="218">
        <v>15</v>
      </c>
      <c r="D60" s="219">
        <v>2972537</v>
      </c>
    </row>
    <row r="61" spans="1:4" ht="15.95" customHeight="1" x14ac:dyDescent="0.2">
      <c r="A61" s="208"/>
      <c r="B61" s="217" t="s">
        <v>137</v>
      </c>
      <c r="C61" s="218">
        <v>20</v>
      </c>
      <c r="D61" s="219">
        <v>7768799</v>
      </c>
    </row>
    <row r="62" spans="1:4" ht="15.95" customHeight="1" x14ac:dyDescent="0.2">
      <c r="A62" s="208"/>
      <c r="B62" s="217" t="s">
        <v>54</v>
      </c>
      <c r="C62" s="218">
        <v>25</v>
      </c>
      <c r="D62" s="219">
        <v>2792124</v>
      </c>
    </row>
    <row r="63" spans="1:4" s="62" customFormat="1" ht="15.95" customHeight="1" x14ac:dyDescent="0.2">
      <c r="A63" s="208"/>
      <c r="B63" s="217" t="s">
        <v>55</v>
      </c>
      <c r="C63" s="218">
        <v>16</v>
      </c>
      <c r="D63" s="219">
        <v>2671921</v>
      </c>
    </row>
    <row r="64" spans="1:4" s="62" customFormat="1" ht="15.95" customHeight="1" x14ac:dyDescent="0.2">
      <c r="A64" s="208"/>
      <c r="B64" s="217" t="s">
        <v>165</v>
      </c>
      <c r="C64" s="218">
        <v>1</v>
      </c>
      <c r="D64" s="219">
        <v>290475</v>
      </c>
    </row>
    <row r="65" spans="1:4" s="62" customFormat="1" ht="15.95" customHeight="1" x14ac:dyDescent="0.2">
      <c r="A65" s="208"/>
      <c r="B65" s="217" t="s">
        <v>56</v>
      </c>
      <c r="C65" s="218">
        <v>28</v>
      </c>
      <c r="D65" s="219">
        <v>3620528</v>
      </c>
    </row>
    <row r="66" spans="1:4" s="62" customFormat="1" ht="15.95" customHeight="1" x14ac:dyDescent="0.2">
      <c r="A66" s="208"/>
      <c r="B66" s="217" t="s">
        <v>139</v>
      </c>
      <c r="C66" s="218">
        <v>14</v>
      </c>
      <c r="D66" s="219">
        <v>2958040</v>
      </c>
    </row>
    <row r="67" spans="1:4" s="62" customFormat="1" ht="15.95" customHeight="1" x14ac:dyDescent="0.2">
      <c r="A67" s="208"/>
      <c r="B67" s="217" t="s">
        <v>58</v>
      </c>
      <c r="C67" s="218">
        <v>59</v>
      </c>
      <c r="D67" s="219">
        <v>14626549</v>
      </c>
    </row>
    <row r="68" spans="1:4" s="62" customFormat="1" ht="15.95" customHeight="1" x14ac:dyDescent="0.2">
      <c r="A68" s="208"/>
      <c r="B68" s="217" t="s">
        <v>166</v>
      </c>
      <c r="C68" s="218">
        <v>1</v>
      </c>
      <c r="D68" s="219">
        <v>270180</v>
      </c>
    </row>
    <row r="69" spans="1:4" ht="15.95" customHeight="1" x14ac:dyDescent="0.2">
      <c r="A69" s="208"/>
      <c r="B69" s="217" t="s">
        <v>167</v>
      </c>
      <c r="C69" s="218">
        <v>2</v>
      </c>
      <c r="D69" s="219">
        <v>351431</v>
      </c>
    </row>
    <row r="70" spans="1:4" ht="15.95" customHeight="1" x14ac:dyDescent="0.2">
      <c r="A70" s="208"/>
      <c r="B70" s="217" t="s">
        <v>59</v>
      </c>
      <c r="C70" s="218">
        <v>50</v>
      </c>
      <c r="D70" s="219">
        <v>8800935</v>
      </c>
    </row>
    <row r="71" spans="1:4" ht="15.95" customHeight="1" x14ac:dyDescent="0.2">
      <c r="A71" s="208"/>
      <c r="B71" s="217" t="s">
        <v>168</v>
      </c>
      <c r="C71" s="218">
        <v>2</v>
      </c>
      <c r="D71" s="219">
        <v>137956</v>
      </c>
    </row>
    <row r="72" spans="1:4" ht="15.95" customHeight="1" x14ac:dyDescent="0.2">
      <c r="A72" s="208"/>
      <c r="B72" s="217" t="s">
        <v>169</v>
      </c>
      <c r="C72" s="218">
        <v>1</v>
      </c>
      <c r="D72" s="219">
        <v>52656</v>
      </c>
    </row>
    <row r="73" spans="1:4" ht="15.95" customHeight="1" x14ac:dyDescent="0.2">
      <c r="A73" s="208"/>
      <c r="B73" s="217" t="s">
        <v>60</v>
      </c>
      <c r="C73" s="218">
        <v>14</v>
      </c>
      <c r="D73" s="219">
        <v>4200545</v>
      </c>
    </row>
    <row r="74" spans="1:4" s="62" customFormat="1" ht="15.95" customHeight="1" x14ac:dyDescent="0.2">
      <c r="A74" s="208"/>
      <c r="B74" s="217" t="s">
        <v>61</v>
      </c>
      <c r="C74" s="218">
        <v>41</v>
      </c>
      <c r="D74" s="219">
        <v>11524703</v>
      </c>
    </row>
    <row r="75" spans="1:4" s="62" customFormat="1" ht="15.95" customHeight="1" x14ac:dyDescent="0.2">
      <c r="A75" s="208"/>
      <c r="B75" s="217" t="s">
        <v>62</v>
      </c>
      <c r="C75" s="218">
        <v>3</v>
      </c>
      <c r="D75" s="219">
        <v>586115</v>
      </c>
    </row>
    <row r="76" spans="1:4" s="62" customFormat="1" ht="15.95" customHeight="1" x14ac:dyDescent="0.2">
      <c r="A76" s="208"/>
      <c r="B76" s="217" t="s">
        <v>63</v>
      </c>
      <c r="C76" s="218">
        <v>23</v>
      </c>
      <c r="D76" s="219">
        <v>2622703</v>
      </c>
    </row>
    <row r="77" spans="1:4" s="49" customFormat="1" ht="15.95" customHeight="1" x14ac:dyDescent="0.2">
      <c r="A77" s="208"/>
      <c r="B77" s="217" t="s">
        <v>170</v>
      </c>
      <c r="C77" s="218">
        <v>1</v>
      </c>
      <c r="D77" s="219">
        <v>0</v>
      </c>
    </row>
    <row r="78" spans="1:4" s="62" customFormat="1" ht="15.95" customHeight="1" x14ac:dyDescent="0.2">
      <c r="A78" s="208"/>
      <c r="B78" s="217" t="s">
        <v>171</v>
      </c>
      <c r="C78" s="218">
        <v>1</v>
      </c>
      <c r="D78" s="219">
        <v>380000</v>
      </c>
    </row>
    <row r="79" spans="1:4" ht="15.95" customHeight="1" x14ac:dyDescent="0.2">
      <c r="A79" s="208"/>
      <c r="B79" s="217" t="s">
        <v>172</v>
      </c>
      <c r="C79" s="218">
        <v>1</v>
      </c>
      <c r="D79" s="219">
        <v>228000</v>
      </c>
    </row>
    <row r="80" spans="1:4" ht="15.95" customHeight="1" x14ac:dyDescent="0.2">
      <c r="A80" s="208"/>
      <c r="B80" s="217" t="s">
        <v>173</v>
      </c>
      <c r="C80" s="218">
        <v>1</v>
      </c>
      <c r="D80" s="221">
        <v>118722</v>
      </c>
    </row>
    <row r="81" spans="1:4" ht="15.95" customHeight="1" x14ac:dyDescent="0.2">
      <c r="A81" s="208"/>
      <c r="B81" s="217" t="s">
        <v>64</v>
      </c>
      <c r="C81" s="218">
        <v>31</v>
      </c>
      <c r="D81" s="219">
        <v>5656805</v>
      </c>
    </row>
    <row r="82" spans="1:4" ht="15.95" customHeight="1" x14ac:dyDescent="0.2">
      <c r="A82" s="208"/>
      <c r="B82" s="215" t="s">
        <v>13</v>
      </c>
      <c r="C82" s="210">
        <f>SUM(C48:C81)</f>
        <v>536</v>
      </c>
      <c r="D82" s="211">
        <f>SUM(D48:D81)</f>
        <v>124202497</v>
      </c>
    </row>
    <row r="83" spans="1:4" ht="15.95" customHeight="1" x14ac:dyDescent="0.2">
      <c r="A83" s="208"/>
      <c r="B83" s="205"/>
      <c r="C83" s="206"/>
      <c r="D83" s="222"/>
    </row>
    <row r="84" spans="1:4" s="49" customFormat="1" ht="15.95" customHeight="1" x14ac:dyDescent="0.2">
      <c r="A84" s="220" t="s">
        <v>174</v>
      </c>
      <c r="B84" s="215" t="s">
        <v>13</v>
      </c>
      <c r="C84" s="210">
        <v>31</v>
      </c>
      <c r="D84" s="216">
        <v>10041967</v>
      </c>
    </row>
    <row r="85" spans="1:4" s="49" customFormat="1" ht="15.95" customHeight="1" x14ac:dyDescent="0.2">
      <c r="A85" s="208"/>
      <c r="B85" s="205"/>
      <c r="C85" s="206"/>
      <c r="D85" s="222"/>
    </row>
    <row r="86" spans="1:4" s="49" customFormat="1" ht="15.95" customHeight="1" x14ac:dyDescent="0.2">
      <c r="A86" s="208" t="s">
        <v>175</v>
      </c>
      <c r="B86" s="217" t="s">
        <v>176</v>
      </c>
      <c r="C86" s="218">
        <v>1</v>
      </c>
      <c r="D86" s="219">
        <v>95002</v>
      </c>
    </row>
    <row r="87" spans="1:4" s="49" customFormat="1" ht="15.95" customHeight="1" x14ac:dyDescent="0.2">
      <c r="A87" s="204"/>
      <c r="B87" s="217" t="s">
        <v>177</v>
      </c>
      <c r="C87" s="218">
        <v>5</v>
      </c>
      <c r="D87" s="219">
        <v>845130</v>
      </c>
    </row>
    <row r="88" spans="1:4" ht="15.95" customHeight="1" x14ac:dyDescent="0.2">
      <c r="A88" s="204"/>
      <c r="B88" s="217" t="s">
        <v>140</v>
      </c>
      <c r="C88" s="218">
        <v>5</v>
      </c>
      <c r="D88" s="219">
        <v>795279</v>
      </c>
    </row>
    <row r="89" spans="1:4" ht="15.95" customHeight="1" x14ac:dyDescent="0.2">
      <c r="A89" s="204"/>
      <c r="B89" s="223" t="s">
        <v>178</v>
      </c>
      <c r="C89" s="218">
        <v>10</v>
      </c>
      <c r="D89" s="221">
        <v>1597217</v>
      </c>
    </row>
    <row r="90" spans="1:4" ht="15.95" customHeight="1" x14ac:dyDescent="0.2">
      <c r="A90" s="224"/>
      <c r="B90" s="215" t="s">
        <v>13</v>
      </c>
      <c r="C90" s="210">
        <f>SUM(C86:C89)</f>
        <v>21</v>
      </c>
      <c r="D90" s="211">
        <f>SUM(D86:D89)</f>
        <v>3332628</v>
      </c>
    </row>
    <row r="91" spans="1:4" ht="15.95" customHeight="1" x14ac:dyDescent="0.2">
      <c r="A91" s="225"/>
      <c r="B91" s="205"/>
      <c r="C91" s="210"/>
      <c r="D91" s="211"/>
    </row>
    <row r="92" spans="1:4" ht="15.95" customHeight="1" x14ac:dyDescent="0.2">
      <c r="A92" s="220" t="s">
        <v>179</v>
      </c>
      <c r="B92" s="215" t="s">
        <v>13</v>
      </c>
      <c r="C92" s="210">
        <v>39</v>
      </c>
      <c r="D92" s="216">
        <v>1447186</v>
      </c>
    </row>
    <row r="93" spans="1:4" ht="15.95" customHeight="1" x14ac:dyDescent="0.2">
      <c r="A93" s="208"/>
      <c r="B93" s="205"/>
      <c r="C93" s="206"/>
      <c r="D93" s="207"/>
    </row>
    <row r="94" spans="1:4" ht="15.95" customHeight="1" x14ac:dyDescent="0.2">
      <c r="A94" s="204" t="s">
        <v>180</v>
      </c>
      <c r="B94" s="223" t="s">
        <v>133</v>
      </c>
      <c r="C94" s="218">
        <v>6</v>
      </c>
      <c r="D94" s="221">
        <v>251930</v>
      </c>
    </row>
    <row r="95" spans="1:4" ht="15.95" customHeight="1" x14ac:dyDescent="0.2">
      <c r="A95" s="208"/>
      <c r="B95" s="205" t="s">
        <v>87</v>
      </c>
      <c r="C95" s="218">
        <v>5</v>
      </c>
      <c r="D95" s="221">
        <v>33900</v>
      </c>
    </row>
    <row r="96" spans="1:4" ht="15.95" customHeight="1" x14ac:dyDescent="0.2">
      <c r="A96" s="226"/>
      <c r="B96" s="215" t="s">
        <v>13</v>
      </c>
      <c r="C96" s="210">
        <f>SUM(C94:C95)</f>
        <v>11</v>
      </c>
      <c r="D96" s="211">
        <f>SUM(D94:D95)</f>
        <v>285830</v>
      </c>
    </row>
    <row r="97" spans="1:4" ht="15.95" customHeight="1" x14ac:dyDescent="0.2">
      <c r="A97" s="208"/>
      <c r="B97" s="217"/>
      <c r="C97" s="218"/>
      <c r="D97" s="219"/>
    </row>
    <row r="98" spans="1:4" ht="15.95" customHeight="1" x14ac:dyDescent="0.2">
      <c r="A98" s="208" t="s">
        <v>181</v>
      </c>
      <c r="B98" s="217" t="s">
        <v>182</v>
      </c>
      <c r="C98" s="218">
        <v>1</v>
      </c>
      <c r="D98" s="219">
        <v>64889</v>
      </c>
    </row>
    <row r="99" spans="1:4" s="49" customFormat="1" ht="15.95" customHeight="1" x14ac:dyDescent="0.2">
      <c r="A99" s="208"/>
      <c r="B99" s="217" t="s">
        <v>183</v>
      </c>
      <c r="C99" s="218">
        <v>2</v>
      </c>
      <c r="D99" s="219">
        <v>110000</v>
      </c>
    </row>
    <row r="100" spans="1:4" ht="15.95" customHeight="1" x14ac:dyDescent="0.2">
      <c r="A100" s="208"/>
      <c r="B100" s="217" t="s">
        <v>184</v>
      </c>
      <c r="C100" s="218">
        <v>2</v>
      </c>
      <c r="D100" s="219">
        <v>545510</v>
      </c>
    </row>
    <row r="101" spans="1:4" s="49" customFormat="1" ht="15.95" customHeight="1" x14ac:dyDescent="0.2">
      <c r="A101" s="208"/>
      <c r="B101" s="217" t="s">
        <v>78</v>
      </c>
      <c r="C101" s="218">
        <v>1</v>
      </c>
      <c r="D101" s="219">
        <v>10000</v>
      </c>
    </row>
    <row r="102" spans="1:4" s="62" customFormat="1" ht="15.95" customHeight="1" x14ac:dyDescent="0.2">
      <c r="A102" s="208"/>
      <c r="B102" s="217" t="s">
        <v>185</v>
      </c>
      <c r="C102" s="218">
        <v>1</v>
      </c>
      <c r="D102" s="219">
        <v>68292</v>
      </c>
    </row>
    <row r="103" spans="1:4" s="62" customFormat="1" ht="15.95" customHeight="1" x14ac:dyDescent="0.2">
      <c r="A103" s="208"/>
      <c r="B103" s="217" t="s">
        <v>186</v>
      </c>
      <c r="C103" s="218">
        <v>1</v>
      </c>
      <c r="D103" s="219">
        <v>15000</v>
      </c>
    </row>
    <row r="104" spans="1:4" s="62" customFormat="1" ht="15.95" customHeight="1" x14ac:dyDescent="0.2">
      <c r="A104" s="208"/>
      <c r="B104" s="217" t="s">
        <v>79</v>
      </c>
      <c r="C104" s="218">
        <v>1</v>
      </c>
      <c r="D104" s="219">
        <v>29506</v>
      </c>
    </row>
    <row r="105" spans="1:4" ht="15.95" customHeight="1" x14ac:dyDescent="0.2">
      <c r="A105" s="208"/>
      <c r="B105" s="217" t="s">
        <v>187</v>
      </c>
      <c r="C105" s="218">
        <v>2</v>
      </c>
      <c r="D105" s="219">
        <v>14624</v>
      </c>
    </row>
    <row r="106" spans="1:4" ht="15.95" customHeight="1" x14ac:dyDescent="0.2">
      <c r="A106" s="208"/>
      <c r="B106" s="217" t="s">
        <v>188</v>
      </c>
      <c r="C106" s="218">
        <v>8</v>
      </c>
      <c r="D106" s="221">
        <v>9256234</v>
      </c>
    </row>
    <row r="107" spans="1:4" ht="15.95" customHeight="1" x14ac:dyDescent="0.2">
      <c r="A107" s="208"/>
      <c r="B107" s="223" t="s">
        <v>83</v>
      </c>
      <c r="C107" s="218">
        <v>2</v>
      </c>
      <c r="D107" s="221">
        <v>135617</v>
      </c>
    </row>
    <row r="108" spans="1:4" s="63" customFormat="1" ht="15.95" customHeight="1" x14ac:dyDescent="0.2">
      <c r="A108" s="208"/>
      <c r="B108" s="209" t="s">
        <v>13</v>
      </c>
      <c r="C108" s="210">
        <f>SUM(C98:C107)</f>
        <v>21</v>
      </c>
      <c r="D108" s="211">
        <f>SUM(D98:D107)</f>
        <v>10249672</v>
      </c>
    </row>
    <row r="109" spans="1:4" s="62" customFormat="1" ht="15.95" customHeight="1" x14ac:dyDescent="0.2">
      <c r="A109" s="208"/>
      <c r="B109" s="209"/>
      <c r="C109" s="210"/>
      <c r="D109" s="211"/>
    </row>
    <row r="110" spans="1:4" s="62" customFormat="1" ht="15.95" customHeight="1" x14ac:dyDescent="0.2">
      <c r="A110" s="220" t="s">
        <v>189</v>
      </c>
      <c r="B110" s="215" t="s">
        <v>13</v>
      </c>
      <c r="C110" s="210">
        <v>1</v>
      </c>
      <c r="D110" s="211">
        <v>263180</v>
      </c>
    </row>
    <row r="111" spans="1:4" ht="15.95" customHeight="1" x14ac:dyDescent="0.2">
      <c r="A111" s="208"/>
      <c r="B111" s="212"/>
      <c r="C111" s="213"/>
      <c r="D111" s="214"/>
    </row>
    <row r="112" spans="1:4" ht="15.95" customHeight="1" x14ac:dyDescent="0.2">
      <c r="A112" s="220" t="s">
        <v>190</v>
      </c>
      <c r="B112" s="215" t="s">
        <v>13</v>
      </c>
      <c r="C112" s="210">
        <v>89</v>
      </c>
      <c r="D112" s="211">
        <v>9938672</v>
      </c>
    </row>
    <row r="113" spans="1:4" ht="15.95" customHeight="1" x14ac:dyDescent="0.2">
      <c r="A113" s="208"/>
      <c r="B113" s="212"/>
      <c r="C113" s="213"/>
      <c r="D113" s="214"/>
    </row>
    <row r="114" spans="1:4" ht="15.95" customHeight="1" x14ac:dyDescent="0.2">
      <c r="A114" s="220" t="s">
        <v>191</v>
      </c>
      <c r="B114" s="215" t="s">
        <v>13</v>
      </c>
      <c r="C114" s="227">
        <v>10</v>
      </c>
      <c r="D114" s="228">
        <v>411862</v>
      </c>
    </row>
    <row r="115" spans="1:4" ht="15.95" customHeight="1" thickBot="1" x14ac:dyDescent="0.25">
      <c r="A115" s="60"/>
      <c r="B115" s="38"/>
      <c r="C115" s="104"/>
      <c r="D115" s="52"/>
    </row>
    <row r="116" spans="1:4" ht="15.95" customHeight="1" thickBot="1" x14ac:dyDescent="0.25">
      <c r="A116" s="31" t="s">
        <v>192</v>
      </c>
      <c r="B116" s="32"/>
      <c r="C116" s="105">
        <f>SUM(C114,C112,C110,C108,C96,C92,C90,C84,C82,C46,C38,C32,C12)</f>
        <v>1200</v>
      </c>
      <c r="D116" s="106">
        <f>SUM(D114,D112,D110,D108,D96,D92,D90,D84,D82,D46,D38,D32,D12)</f>
        <v>203390484</v>
      </c>
    </row>
    <row r="117" spans="1:4" x14ac:dyDescent="0.2">
      <c r="A117" s="60"/>
      <c r="B117" s="38"/>
      <c r="C117" s="104"/>
      <c r="D117" s="52"/>
    </row>
    <row r="118" spans="1:4" x14ac:dyDescent="0.2">
      <c r="A118" s="100"/>
      <c r="B118" s="100"/>
      <c r="C118" s="101"/>
      <c r="D118" s="102"/>
    </row>
    <row r="119" spans="1:4" s="49" customFormat="1" x14ac:dyDescent="0.2">
      <c r="A119" s="103"/>
      <c r="B119" s="90"/>
      <c r="C119" s="90"/>
      <c r="D119" s="91"/>
    </row>
    <row r="120" spans="1:4" s="62" customFormat="1" ht="12.75" customHeight="1" x14ac:dyDescent="0.2">
      <c r="A120" s="60"/>
      <c r="B120" s="38"/>
      <c r="C120" s="39"/>
      <c r="D120" s="50"/>
    </row>
    <row r="121" spans="1:4" s="62" customFormat="1" ht="12.75" customHeight="1" x14ac:dyDescent="0.2">
      <c r="A121" s="60"/>
      <c r="B121" s="38"/>
      <c r="C121" s="39"/>
      <c r="D121" s="50"/>
    </row>
    <row r="122" spans="1:4" s="62" customFormat="1" ht="12.75" customHeight="1" x14ac:dyDescent="0.2">
      <c r="A122" s="60"/>
      <c r="B122" s="38"/>
      <c r="C122" s="39"/>
      <c r="D122" s="50"/>
    </row>
    <row r="123" spans="1:4" s="62" customFormat="1" ht="12.75" customHeight="1" x14ac:dyDescent="0.2">
      <c r="A123" s="60"/>
      <c r="B123" s="38"/>
      <c r="C123" s="39"/>
      <c r="D123" s="50"/>
    </row>
    <row r="124" spans="1:4" s="62" customFormat="1" ht="12.75" customHeight="1" x14ac:dyDescent="0.2">
      <c r="A124" s="65"/>
      <c r="B124" s="38"/>
      <c r="C124" s="39"/>
      <c r="D124" s="50"/>
    </row>
    <row r="125" spans="1:4" s="62" customFormat="1" ht="12.75" customHeight="1" x14ac:dyDescent="0.2">
      <c r="A125" s="60"/>
      <c r="B125" s="38"/>
      <c r="C125" s="39"/>
      <c r="D125" s="50"/>
    </row>
    <row r="126" spans="1:4" x14ac:dyDescent="0.2">
      <c r="A126" s="60"/>
      <c r="B126" s="38"/>
      <c r="C126" s="39"/>
      <c r="D126" s="50"/>
    </row>
    <row r="127" spans="1:4" x14ac:dyDescent="0.2">
      <c r="A127" s="60"/>
      <c r="B127" s="38"/>
      <c r="C127" s="39"/>
      <c r="D127" s="50"/>
    </row>
    <row r="128" spans="1:4" s="62" customFormat="1" x14ac:dyDescent="0.2">
      <c r="A128" s="60"/>
      <c r="B128" s="38"/>
      <c r="C128" s="39"/>
      <c r="D128" s="50"/>
    </row>
    <row r="129" spans="1:4" s="62" customFormat="1" x14ac:dyDescent="0.2">
      <c r="A129" s="60"/>
      <c r="B129" s="38"/>
      <c r="C129" s="39"/>
      <c r="D129" s="50"/>
    </row>
    <row r="130" spans="1:4" s="62" customFormat="1" x14ac:dyDescent="0.2">
      <c r="A130" s="65"/>
      <c r="B130" s="41"/>
      <c r="C130" s="39"/>
      <c r="D130" s="50"/>
    </row>
    <row r="131" spans="1:4" s="62" customFormat="1" x14ac:dyDescent="0.2">
      <c r="A131" s="65"/>
      <c r="B131" s="41"/>
      <c r="C131" s="39"/>
      <c r="D131" s="50"/>
    </row>
    <row r="132" spans="1:4" s="62" customFormat="1" x14ac:dyDescent="0.2">
      <c r="A132" s="65"/>
      <c r="B132" s="41"/>
      <c r="C132" s="39"/>
      <c r="D132" s="50"/>
    </row>
    <row r="133" spans="1:4" x14ac:dyDescent="0.2">
      <c r="A133" s="60"/>
      <c r="B133" s="38"/>
      <c r="C133" s="39"/>
      <c r="D133" s="50"/>
    </row>
    <row r="134" spans="1:4" s="62" customFormat="1" ht="12.75" customHeight="1" x14ac:dyDescent="0.2">
      <c r="A134" s="65"/>
      <c r="B134" s="41"/>
      <c r="C134" s="39"/>
      <c r="D134" s="50"/>
    </row>
    <row r="135" spans="1:4" ht="12.75" customHeight="1" x14ac:dyDescent="0.2">
      <c r="A135" s="60"/>
      <c r="B135" s="38"/>
      <c r="C135" s="39"/>
      <c r="D135" s="50"/>
    </row>
    <row r="136" spans="1:4" x14ac:dyDescent="0.2">
      <c r="A136" s="60"/>
      <c r="B136" s="38"/>
      <c r="C136" s="39"/>
      <c r="D136" s="50"/>
    </row>
    <row r="137" spans="1:4" x14ac:dyDescent="0.2">
      <c r="A137" s="60"/>
      <c r="B137" s="38"/>
      <c r="C137" s="39"/>
      <c r="D137" s="50"/>
    </row>
    <row r="138" spans="1:4" x14ac:dyDescent="0.2">
      <c r="A138" s="60"/>
      <c r="B138" s="38"/>
      <c r="C138" s="39"/>
      <c r="D138" s="50"/>
    </row>
    <row r="139" spans="1:4" x14ac:dyDescent="0.2">
      <c r="A139" s="60"/>
      <c r="B139" s="38"/>
      <c r="C139" s="39"/>
      <c r="D139" s="50"/>
    </row>
    <row r="140" spans="1:4" x14ac:dyDescent="0.2">
      <c r="A140" s="60"/>
      <c r="B140" s="38"/>
      <c r="C140" s="39"/>
      <c r="D140" s="50"/>
    </row>
    <row r="141" spans="1:4" x14ac:dyDescent="0.2">
      <c r="A141" s="60"/>
      <c r="B141" s="38"/>
      <c r="C141" s="39"/>
      <c r="D141" s="50"/>
    </row>
  </sheetData>
  <mergeCells count="1">
    <mergeCell ref="B2:D2"/>
  </mergeCells>
  <phoneticPr fontId="6" type="noConversion"/>
  <pageMargins left="0.5" right="0.5" top="0.25" bottom="0.25" header="0.2" footer="0.18"/>
  <pageSetup scale="45" orientation="portrait" r:id="rId1"/>
  <headerFooter alignWithMargins="0">
    <oddFooter>Page &amp;P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2"/>
  <sheetViews>
    <sheetView showGridLines="0" zoomScale="120" zoomScaleNormal="120" workbookViewId="0">
      <selection activeCell="A7" sqref="A7"/>
    </sheetView>
  </sheetViews>
  <sheetFormatPr defaultRowHeight="12.75" x14ac:dyDescent="0.2"/>
  <cols>
    <col min="1" max="1" width="20.140625" style="49" customWidth="1"/>
    <col min="2" max="2" width="47.5703125" style="54" bestFit="1" customWidth="1"/>
    <col min="3" max="3" width="10.85546875" style="55" customWidth="1"/>
    <col min="4" max="4" width="15" style="56" customWidth="1"/>
    <col min="5" max="16384" width="9.140625" style="54"/>
  </cols>
  <sheetData>
    <row r="1" spans="1:8" s="58" customFormat="1" ht="33.75" customHeight="1" x14ac:dyDescent="0.2">
      <c r="A1" s="45"/>
      <c r="B1" s="263" t="s">
        <v>120</v>
      </c>
      <c r="C1" s="264"/>
      <c r="D1" s="264"/>
      <c r="E1" s="29"/>
      <c r="F1" s="57"/>
      <c r="G1" s="57"/>
      <c r="H1" s="57"/>
    </row>
    <row r="2" spans="1:8" s="38" customFormat="1" x14ac:dyDescent="0.2">
      <c r="A2" s="44" t="s">
        <v>0</v>
      </c>
      <c r="B2" s="46"/>
      <c r="C2" s="42"/>
      <c r="D2" s="53"/>
      <c r="E2" s="43"/>
    </row>
    <row r="3" spans="1:8" s="38" customFormat="1" x14ac:dyDescent="0.2">
      <c r="B3" s="59"/>
      <c r="C3" s="39"/>
      <c r="D3" s="50"/>
    </row>
    <row r="5" spans="1:8" s="69" customFormat="1" ht="26.25" thickBot="1" x14ac:dyDescent="0.25">
      <c r="A5" s="66" t="s">
        <v>113</v>
      </c>
      <c r="B5" s="66" t="s">
        <v>99</v>
      </c>
      <c r="C5" s="67" t="s">
        <v>114</v>
      </c>
      <c r="D5" s="68" t="s">
        <v>91</v>
      </c>
    </row>
    <row r="6" spans="1:8" s="60" customFormat="1" x14ac:dyDescent="0.2">
      <c r="A6" s="49"/>
      <c r="B6" s="49"/>
      <c r="C6" s="76"/>
      <c r="D6" s="77"/>
    </row>
    <row r="7" spans="1:8" ht="38.25" x14ac:dyDescent="0.2">
      <c r="A7" s="61" t="s">
        <v>1</v>
      </c>
      <c r="B7" t="s">
        <v>3</v>
      </c>
      <c r="C7" s="18">
        <v>13</v>
      </c>
      <c r="D7" s="78">
        <v>1632792</v>
      </c>
    </row>
    <row r="8" spans="1:8" x14ac:dyDescent="0.2">
      <c r="A8" s="61"/>
      <c r="B8" t="s">
        <v>4</v>
      </c>
      <c r="C8" s="18">
        <v>15</v>
      </c>
      <c r="D8" s="78">
        <v>1502450</v>
      </c>
    </row>
    <row r="9" spans="1:8" x14ac:dyDescent="0.2">
      <c r="A9" s="61"/>
      <c r="B9" t="s">
        <v>121</v>
      </c>
      <c r="C9" s="18">
        <v>3</v>
      </c>
      <c r="D9" s="78">
        <v>495005</v>
      </c>
    </row>
    <row r="10" spans="1:8" x14ac:dyDescent="0.2">
      <c r="A10" s="61"/>
      <c r="B10" t="s">
        <v>122</v>
      </c>
      <c r="C10" s="18">
        <v>31</v>
      </c>
      <c r="D10" s="78">
        <v>2765425</v>
      </c>
    </row>
    <row r="11" spans="1:8" x14ac:dyDescent="0.2">
      <c r="A11" s="60"/>
      <c r="B11" t="s">
        <v>123</v>
      </c>
      <c r="C11" s="18">
        <v>10</v>
      </c>
      <c r="D11" s="78">
        <v>1019391</v>
      </c>
    </row>
    <row r="12" spans="1:8" x14ac:dyDescent="0.2">
      <c r="A12" s="60"/>
      <c r="B12" t="s">
        <v>124</v>
      </c>
      <c r="C12" s="18">
        <v>42</v>
      </c>
      <c r="D12" s="78">
        <v>4665687</v>
      </c>
    </row>
    <row r="13" spans="1:8" s="49" customFormat="1" x14ac:dyDescent="0.2">
      <c r="A13" s="60"/>
      <c r="B13" s="47" t="s">
        <v>13</v>
      </c>
      <c r="C13" s="48">
        <f>SUM(C7:C12)</f>
        <v>114</v>
      </c>
      <c r="D13" s="51">
        <f>SUM(D7:D12)</f>
        <v>12080750</v>
      </c>
    </row>
    <row r="14" spans="1:8" x14ac:dyDescent="0.2">
      <c r="A14" s="60"/>
      <c r="B14" s="38"/>
      <c r="C14" s="39"/>
      <c r="D14" s="50"/>
    </row>
    <row r="15" spans="1:8" ht="25.5" x14ac:dyDescent="0.2">
      <c r="A15" s="60" t="s">
        <v>14</v>
      </c>
      <c r="B15" t="s">
        <v>15</v>
      </c>
      <c r="C15" s="18">
        <v>79</v>
      </c>
      <c r="D15" s="78">
        <v>724318</v>
      </c>
    </row>
    <row r="16" spans="1:8" s="62" customFormat="1" x14ac:dyDescent="0.2">
      <c r="A16" s="60"/>
      <c r="B16" t="s">
        <v>125</v>
      </c>
      <c r="C16" s="18">
        <v>6</v>
      </c>
      <c r="D16" s="78">
        <v>814935</v>
      </c>
    </row>
    <row r="17" spans="1:4" s="62" customFormat="1" x14ac:dyDescent="0.2">
      <c r="A17" s="60"/>
      <c r="B17" t="s">
        <v>17</v>
      </c>
      <c r="C17" s="18">
        <v>19</v>
      </c>
      <c r="D17" s="78">
        <v>2100240</v>
      </c>
    </row>
    <row r="18" spans="1:4" x14ac:dyDescent="0.2">
      <c r="A18" s="60"/>
      <c r="B18" t="s">
        <v>19</v>
      </c>
      <c r="C18" s="18">
        <v>3</v>
      </c>
      <c r="D18" s="78">
        <v>73296</v>
      </c>
    </row>
    <row r="19" spans="1:4" ht="12.75" customHeight="1" x14ac:dyDescent="0.2">
      <c r="A19" s="61"/>
      <c r="B19" t="s">
        <v>20</v>
      </c>
      <c r="C19" s="18">
        <v>19</v>
      </c>
      <c r="D19" s="78">
        <v>1868847</v>
      </c>
    </row>
    <row r="20" spans="1:4" x14ac:dyDescent="0.2">
      <c r="A20" s="61"/>
      <c r="B20" t="s">
        <v>21</v>
      </c>
      <c r="C20" s="18">
        <v>2</v>
      </c>
      <c r="D20" s="78">
        <v>233694</v>
      </c>
    </row>
    <row r="21" spans="1:4" x14ac:dyDescent="0.2">
      <c r="A21" s="61"/>
      <c r="B21" t="s">
        <v>22</v>
      </c>
      <c r="C21" s="18">
        <v>2</v>
      </c>
      <c r="D21" s="78">
        <v>112993</v>
      </c>
    </row>
    <row r="22" spans="1:4" x14ac:dyDescent="0.2">
      <c r="A22" s="61"/>
      <c r="B22" t="s">
        <v>23</v>
      </c>
      <c r="C22" s="18">
        <v>1</v>
      </c>
      <c r="D22" s="78">
        <v>32100</v>
      </c>
    </row>
    <row r="23" spans="1:4" x14ac:dyDescent="0.2">
      <c r="A23" s="61"/>
      <c r="B23" t="s">
        <v>24</v>
      </c>
      <c r="C23" s="18">
        <v>13</v>
      </c>
      <c r="D23" s="78">
        <v>588362</v>
      </c>
    </row>
    <row r="24" spans="1:4" x14ac:dyDescent="0.2">
      <c r="A24" s="61"/>
      <c r="B24" t="s">
        <v>26</v>
      </c>
      <c r="C24" s="18">
        <v>3</v>
      </c>
      <c r="D24" s="78">
        <v>59299</v>
      </c>
    </row>
    <row r="25" spans="1:4" x14ac:dyDescent="0.2">
      <c r="A25" s="60"/>
      <c r="B25" t="s">
        <v>27</v>
      </c>
      <c r="C25" s="18">
        <v>13</v>
      </c>
      <c r="D25" s="78">
        <v>1059361</v>
      </c>
    </row>
    <row r="26" spans="1:4" s="49" customFormat="1" x14ac:dyDescent="0.2">
      <c r="A26" s="60"/>
      <c r="B26" t="s">
        <v>29</v>
      </c>
      <c r="C26" s="18">
        <v>29</v>
      </c>
      <c r="D26" s="78">
        <v>3637295</v>
      </c>
    </row>
    <row r="27" spans="1:4" x14ac:dyDescent="0.2">
      <c r="A27" s="60"/>
      <c r="B27" s="7" t="s">
        <v>13</v>
      </c>
      <c r="C27" s="20">
        <v>189</v>
      </c>
      <c r="D27" s="79">
        <v>11304740</v>
      </c>
    </row>
    <row r="28" spans="1:4" ht="25.5" x14ac:dyDescent="0.2">
      <c r="A28" s="60" t="s">
        <v>33</v>
      </c>
      <c r="B28" t="s">
        <v>126</v>
      </c>
      <c r="C28" s="18">
        <v>26</v>
      </c>
      <c r="D28" s="78">
        <v>2167677</v>
      </c>
    </row>
    <row r="29" spans="1:4" x14ac:dyDescent="0.2">
      <c r="A29" s="60"/>
      <c r="B29" t="s">
        <v>127</v>
      </c>
      <c r="C29" s="18">
        <v>3</v>
      </c>
      <c r="D29" s="78">
        <v>87840</v>
      </c>
    </row>
    <row r="30" spans="1:4" x14ac:dyDescent="0.2">
      <c r="A30" s="60"/>
      <c r="B30" t="s">
        <v>128</v>
      </c>
      <c r="C30" s="18">
        <v>37</v>
      </c>
      <c r="D30" s="78">
        <v>3171638</v>
      </c>
    </row>
    <row r="31" spans="1:4" x14ac:dyDescent="0.2">
      <c r="A31" s="60"/>
      <c r="B31" t="s">
        <v>37</v>
      </c>
      <c r="C31" s="18">
        <v>1</v>
      </c>
      <c r="D31" s="78">
        <v>41536</v>
      </c>
    </row>
    <row r="32" spans="1:4" x14ac:dyDescent="0.2">
      <c r="A32" s="60"/>
      <c r="B32" t="s">
        <v>38</v>
      </c>
      <c r="C32" s="18">
        <v>4</v>
      </c>
      <c r="D32" s="78">
        <v>4000</v>
      </c>
    </row>
    <row r="33" spans="1:4" s="49" customFormat="1" x14ac:dyDescent="0.2">
      <c r="A33" s="60"/>
      <c r="B33" s="7" t="s">
        <v>13</v>
      </c>
      <c r="C33" s="20">
        <v>71</v>
      </c>
      <c r="D33" s="79">
        <v>5472691</v>
      </c>
    </row>
    <row r="34" spans="1:4" x14ac:dyDescent="0.2">
      <c r="A34" s="60"/>
      <c r="B34" s="38"/>
      <c r="C34" s="39"/>
      <c r="D34" s="50"/>
    </row>
    <row r="35" spans="1:4" ht="38.25" x14ac:dyDescent="0.2">
      <c r="A35" s="60" t="s">
        <v>39</v>
      </c>
      <c r="B35" t="s">
        <v>129</v>
      </c>
      <c r="C35" s="18">
        <v>1</v>
      </c>
      <c r="D35" s="78">
        <v>89586</v>
      </c>
    </row>
    <row r="36" spans="1:4" x14ac:dyDescent="0.2">
      <c r="A36" s="60"/>
      <c r="B36" t="s">
        <v>130</v>
      </c>
      <c r="C36" s="18">
        <v>21</v>
      </c>
      <c r="D36" s="78">
        <v>2240409</v>
      </c>
    </row>
    <row r="37" spans="1:4" x14ac:dyDescent="0.2">
      <c r="A37" s="60"/>
      <c r="B37" t="s">
        <v>41</v>
      </c>
      <c r="C37" s="18">
        <v>14</v>
      </c>
      <c r="D37" s="78">
        <v>2194159</v>
      </c>
    </row>
    <row r="38" spans="1:4" x14ac:dyDescent="0.2">
      <c r="A38" s="60"/>
      <c r="B38" t="s">
        <v>131</v>
      </c>
      <c r="C38" s="18">
        <v>17</v>
      </c>
      <c r="D38" s="78">
        <v>1139028</v>
      </c>
    </row>
    <row r="39" spans="1:4" x14ac:dyDescent="0.2">
      <c r="A39" s="60"/>
      <c r="B39" t="s">
        <v>132</v>
      </c>
      <c r="C39" s="18">
        <v>17</v>
      </c>
      <c r="D39" s="78">
        <v>2243533</v>
      </c>
    </row>
    <row r="40" spans="1:4" s="49" customFormat="1" x14ac:dyDescent="0.2">
      <c r="A40" s="60"/>
      <c r="B40" t="s">
        <v>45</v>
      </c>
      <c r="C40" s="18">
        <v>16</v>
      </c>
      <c r="D40" s="78">
        <v>1680934</v>
      </c>
    </row>
    <row r="41" spans="1:4" s="49" customFormat="1" x14ac:dyDescent="0.2">
      <c r="A41" s="60"/>
      <c r="B41" s="7" t="s">
        <v>13</v>
      </c>
      <c r="C41" s="20">
        <v>86</v>
      </c>
      <c r="D41" s="79">
        <v>9587649</v>
      </c>
    </row>
    <row r="42" spans="1:4" s="49" customFormat="1" x14ac:dyDescent="0.2">
      <c r="A42" s="60"/>
      <c r="B42"/>
      <c r="C42"/>
      <c r="D42" s="78"/>
    </row>
    <row r="43" spans="1:4" s="49" customFormat="1" x14ac:dyDescent="0.2">
      <c r="A43" s="60" t="s">
        <v>84</v>
      </c>
      <c r="C43" s="20">
        <v>3</v>
      </c>
      <c r="D43" s="79">
        <v>442500</v>
      </c>
    </row>
    <row r="44" spans="1:4" s="49" customFormat="1" x14ac:dyDescent="0.2">
      <c r="A44" s="60"/>
      <c r="C44" s="48"/>
      <c r="D44" s="51"/>
    </row>
    <row r="45" spans="1:4" s="63" customFormat="1" x14ac:dyDescent="0.2">
      <c r="A45" s="60" t="s">
        <v>85</v>
      </c>
      <c r="B45" t="s">
        <v>133</v>
      </c>
      <c r="C45" s="18">
        <v>3</v>
      </c>
      <c r="D45" s="78">
        <v>412212</v>
      </c>
    </row>
    <row r="46" spans="1:4" s="63" customFormat="1" x14ac:dyDescent="0.2">
      <c r="A46" s="60"/>
      <c r="B46" t="s">
        <v>87</v>
      </c>
      <c r="C46" s="18">
        <v>2</v>
      </c>
      <c r="D46" s="78">
        <v>9498</v>
      </c>
    </row>
    <row r="47" spans="1:4" s="49" customFormat="1" x14ac:dyDescent="0.2">
      <c r="A47" s="60"/>
      <c r="B47" s="7" t="s">
        <v>13</v>
      </c>
      <c r="C47" s="20">
        <v>5</v>
      </c>
      <c r="D47" s="79">
        <v>421710</v>
      </c>
    </row>
    <row r="48" spans="1:4" s="49" customFormat="1" x14ac:dyDescent="0.2">
      <c r="A48" s="60"/>
      <c r="B48" s="62"/>
      <c r="C48" s="80"/>
      <c r="D48" s="81"/>
    </row>
    <row r="49" spans="1:4" s="62" customFormat="1" x14ac:dyDescent="0.2">
      <c r="A49" s="60" t="s">
        <v>46</v>
      </c>
      <c r="B49" t="s">
        <v>134</v>
      </c>
      <c r="C49" s="18">
        <v>21</v>
      </c>
      <c r="D49" s="78">
        <v>7043411</v>
      </c>
    </row>
    <row r="50" spans="1:4" s="62" customFormat="1" x14ac:dyDescent="0.2">
      <c r="A50" s="60"/>
      <c r="B50" t="s">
        <v>48</v>
      </c>
      <c r="C50" s="18">
        <v>25</v>
      </c>
      <c r="D50" s="78">
        <v>9030155</v>
      </c>
    </row>
    <row r="51" spans="1:4" s="62" customFormat="1" x14ac:dyDescent="0.2">
      <c r="A51" s="60"/>
      <c r="B51" t="s">
        <v>135</v>
      </c>
      <c r="C51" s="18">
        <v>12</v>
      </c>
      <c r="D51" s="78">
        <v>8811090</v>
      </c>
    </row>
    <row r="52" spans="1:4" x14ac:dyDescent="0.2">
      <c r="A52" s="60"/>
      <c r="B52" t="s">
        <v>107</v>
      </c>
      <c r="C52" s="18">
        <v>1</v>
      </c>
      <c r="D52" s="78">
        <v>23500</v>
      </c>
    </row>
    <row r="53" spans="1:4" x14ac:dyDescent="0.2">
      <c r="A53" s="60"/>
      <c r="B53" t="s">
        <v>136</v>
      </c>
      <c r="C53" s="18">
        <v>9</v>
      </c>
      <c r="D53" s="78">
        <v>720612</v>
      </c>
    </row>
    <row r="54" spans="1:4" x14ac:dyDescent="0.2">
      <c r="A54" s="60"/>
      <c r="B54" t="s">
        <v>51</v>
      </c>
      <c r="C54" s="18">
        <v>3</v>
      </c>
      <c r="D54" s="78">
        <v>1037463</v>
      </c>
    </row>
    <row r="55" spans="1:4" x14ac:dyDescent="0.2">
      <c r="A55" s="60"/>
      <c r="B55" t="s">
        <v>52</v>
      </c>
      <c r="C55" s="18">
        <v>116</v>
      </c>
      <c r="D55" s="78">
        <v>27723849</v>
      </c>
    </row>
    <row r="56" spans="1:4" s="62" customFormat="1" x14ac:dyDescent="0.2">
      <c r="A56" s="60"/>
      <c r="B56" t="s">
        <v>137</v>
      </c>
      <c r="C56" s="18">
        <v>17</v>
      </c>
      <c r="D56" s="78">
        <v>5379720</v>
      </c>
    </row>
    <row r="57" spans="1:4" s="62" customFormat="1" x14ac:dyDescent="0.2">
      <c r="A57" s="60"/>
      <c r="B57" t="s">
        <v>54</v>
      </c>
      <c r="C57" s="18">
        <v>17</v>
      </c>
      <c r="D57" s="78">
        <v>3245777</v>
      </c>
    </row>
    <row r="58" spans="1:4" s="62" customFormat="1" x14ac:dyDescent="0.2">
      <c r="A58" s="60"/>
      <c r="B58" t="s">
        <v>138</v>
      </c>
      <c r="C58" s="18">
        <v>18</v>
      </c>
      <c r="D58" s="78">
        <v>2550602</v>
      </c>
    </row>
    <row r="59" spans="1:4" x14ac:dyDescent="0.2">
      <c r="A59" s="60"/>
      <c r="B59" t="s">
        <v>56</v>
      </c>
      <c r="C59" s="18">
        <v>20</v>
      </c>
      <c r="D59" s="78">
        <v>2921779</v>
      </c>
    </row>
    <row r="60" spans="1:4" x14ac:dyDescent="0.2">
      <c r="A60" s="60"/>
      <c r="B60" t="s">
        <v>139</v>
      </c>
      <c r="C60" s="18">
        <v>14</v>
      </c>
      <c r="D60" s="78">
        <v>3097166</v>
      </c>
    </row>
    <row r="61" spans="1:4" x14ac:dyDescent="0.2">
      <c r="A61" s="60"/>
      <c r="B61" t="s">
        <v>58</v>
      </c>
      <c r="C61" s="18">
        <v>60</v>
      </c>
      <c r="D61" s="78">
        <v>10631035</v>
      </c>
    </row>
    <row r="62" spans="1:4" x14ac:dyDescent="0.2">
      <c r="A62" s="60"/>
      <c r="B62" t="s">
        <v>59</v>
      </c>
      <c r="C62" s="18">
        <v>50</v>
      </c>
      <c r="D62" s="78">
        <v>11021989</v>
      </c>
    </row>
    <row r="63" spans="1:4" x14ac:dyDescent="0.2">
      <c r="A63" s="60"/>
      <c r="B63" t="s">
        <v>60</v>
      </c>
      <c r="C63" s="18">
        <v>27</v>
      </c>
      <c r="D63" s="78">
        <v>5350071</v>
      </c>
    </row>
    <row r="64" spans="1:4" s="62" customFormat="1" x14ac:dyDescent="0.2">
      <c r="A64" s="60"/>
      <c r="B64" t="s">
        <v>61</v>
      </c>
      <c r="C64" s="18">
        <v>35</v>
      </c>
      <c r="D64" s="78">
        <v>9455477</v>
      </c>
    </row>
    <row r="65" spans="1:4" s="62" customFormat="1" x14ac:dyDescent="0.2">
      <c r="A65" s="60"/>
      <c r="B65" t="s">
        <v>62</v>
      </c>
      <c r="C65" s="18">
        <v>4</v>
      </c>
      <c r="D65" s="78">
        <v>950053</v>
      </c>
    </row>
    <row r="66" spans="1:4" s="62" customFormat="1" x14ac:dyDescent="0.2">
      <c r="A66" s="60"/>
      <c r="B66" t="s">
        <v>63</v>
      </c>
      <c r="C66" s="18">
        <v>15</v>
      </c>
      <c r="D66" s="78">
        <v>1713202</v>
      </c>
    </row>
    <row r="67" spans="1:4" s="49" customFormat="1" x14ac:dyDescent="0.2">
      <c r="A67" s="60"/>
      <c r="B67" t="s">
        <v>64</v>
      </c>
      <c r="C67" s="18">
        <v>21</v>
      </c>
      <c r="D67" s="78">
        <v>3707797</v>
      </c>
    </row>
    <row r="68" spans="1:4" s="62" customFormat="1" x14ac:dyDescent="0.2">
      <c r="A68" s="60"/>
      <c r="B68" s="7" t="s">
        <v>13</v>
      </c>
      <c r="C68" s="20">
        <v>485</v>
      </c>
      <c r="D68" s="79">
        <v>114414748</v>
      </c>
    </row>
    <row r="69" spans="1:4" s="49" customFormat="1" ht="25.5" x14ac:dyDescent="0.2">
      <c r="A69" s="60" t="s">
        <v>88</v>
      </c>
      <c r="B69" s="49" t="s">
        <v>111</v>
      </c>
      <c r="C69" s="20">
        <v>40</v>
      </c>
      <c r="D69" s="79">
        <v>11044126</v>
      </c>
    </row>
    <row r="70" spans="1:4" s="62" customFormat="1" x14ac:dyDescent="0.2">
      <c r="A70" s="60"/>
      <c r="B70" s="38"/>
      <c r="C70" s="39"/>
      <c r="D70" s="50"/>
    </row>
    <row r="71" spans="1:4" ht="26.25" customHeight="1" x14ac:dyDescent="0.2">
      <c r="A71" s="60" t="s">
        <v>65</v>
      </c>
      <c r="B71" t="s">
        <v>116</v>
      </c>
      <c r="C71" s="18">
        <v>3</v>
      </c>
      <c r="D71" s="78">
        <v>868892</v>
      </c>
    </row>
    <row r="72" spans="1:4" ht="14.25" customHeight="1" x14ac:dyDescent="0.2">
      <c r="A72" s="60"/>
      <c r="B72" t="s">
        <v>140</v>
      </c>
      <c r="C72" s="18">
        <v>9</v>
      </c>
      <c r="D72" s="78">
        <v>2180629</v>
      </c>
    </row>
    <row r="73" spans="1:4" x14ac:dyDescent="0.2">
      <c r="A73" s="61"/>
      <c r="B73" t="s">
        <v>141</v>
      </c>
      <c r="C73" s="18">
        <v>8</v>
      </c>
      <c r="D73" s="78">
        <v>1690875</v>
      </c>
    </row>
    <row r="74" spans="1:4" x14ac:dyDescent="0.2">
      <c r="A74" s="61"/>
      <c r="B74" s="7" t="s">
        <v>13</v>
      </c>
      <c r="C74" s="20">
        <v>20</v>
      </c>
      <c r="D74" s="79">
        <v>4740396</v>
      </c>
    </row>
    <row r="75" spans="1:4" s="49" customFormat="1" x14ac:dyDescent="0.2">
      <c r="A75" s="61"/>
      <c r="B75" s="47"/>
      <c r="C75" s="48"/>
      <c r="D75" s="51"/>
    </row>
    <row r="76" spans="1:4" s="49" customFormat="1" ht="54.75" customHeight="1" x14ac:dyDescent="0.2">
      <c r="A76" s="64" t="s">
        <v>112</v>
      </c>
      <c r="B76" s="49" t="s">
        <v>111</v>
      </c>
      <c r="C76" s="20">
        <v>89</v>
      </c>
      <c r="D76" s="79">
        <v>7462507</v>
      </c>
    </row>
    <row r="77" spans="1:4" s="49" customFormat="1" x14ac:dyDescent="0.2">
      <c r="A77" s="61"/>
      <c r="B77" s="47"/>
      <c r="C77" s="48"/>
      <c r="D77" s="51"/>
    </row>
    <row r="78" spans="1:4" s="49" customFormat="1" ht="25.5" x14ac:dyDescent="0.2">
      <c r="A78" s="60" t="s">
        <v>89</v>
      </c>
      <c r="C78" s="20">
        <v>1</v>
      </c>
      <c r="D78" s="79">
        <v>42402</v>
      </c>
    </row>
    <row r="79" spans="1:4" x14ac:dyDescent="0.2">
      <c r="A79" s="61"/>
      <c r="B79" s="38"/>
      <c r="C79" s="39"/>
      <c r="D79" s="50"/>
    </row>
    <row r="80" spans="1:4" x14ac:dyDescent="0.2">
      <c r="A80" s="60" t="s">
        <v>70</v>
      </c>
      <c r="B80" t="s">
        <v>109</v>
      </c>
      <c r="C80" s="18">
        <v>1</v>
      </c>
      <c r="D80" s="78">
        <v>295465</v>
      </c>
    </row>
    <row r="81" spans="1:4" x14ac:dyDescent="0.2">
      <c r="A81" s="60"/>
      <c r="B81" t="s">
        <v>110</v>
      </c>
      <c r="C81" s="18">
        <v>2</v>
      </c>
      <c r="D81" s="78">
        <v>36180</v>
      </c>
    </row>
    <row r="82" spans="1:4" x14ac:dyDescent="0.2">
      <c r="A82" s="60"/>
      <c r="B82" t="s">
        <v>72</v>
      </c>
      <c r="C82" s="18">
        <v>2</v>
      </c>
      <c r="D82" s="78">
        <v>101954</v>
      </c>
    </row>
    <row r="83" spans="1:4" x14ac:dyDescent="0.2">
      <c r="A83" s="60"/>
      <c r="B83" t="s">
        <v>117</v>
      </c>
      <c r="C83" s="18">
        <v>1</v>
      </c>
      <c r="D83" s="78">
        <v>64934</v>
      </c>
    </row>
    <row r="84" spans="1:4" x14ac:dyDescent="0.2">
      <c r="A84" s="60"/>
      <c r="B84" t="s">
        <v>118</v>
      </c>
      <c r="C84" s="18">
        <v>2</v>
      </c>
      <c r="D84" s="78">
        <v>110000</v>
      </c>
    </row>
    <row r="85" spans="1:4" x14ac:dyDescent="0.2">
      <c r="A85" s="60"/>
      <c r="B85" t="s">
        <v>10</v>
      </c>
      <c r="C85" s="18">
        <v>30</v>
      </c>
      <c r="D85" s="78">
        <v>1512756</v>
      </c>
    </row>
    <row r="86" spans="1:4" x14ac:dyDescent="0.2">
      <c r="A86" s="60"/>
      <c r="B86" t="s">
        <v>78</v>
      </c>
      <c r="C86" s="18">
        <v>2</v>
      </c>
      <c r="D86" s="78">
        <v>12000</v>
      </c>
    </row>
    <row r="87" spans="1:4" x14ac:dyDescent="0.2">
      <c r="A87" s="60"/>
      <c r="B87" t="s">
        <v>79</v>
      </c>
      <c r="C87" s="18">
        <v>7</v>
      </c>
      <c r="D87" s="78">
        <v>1240554</v>
      </c>
    </row>
    <row r="88" spans="1:4" x14ac:dyDescent="0.2">
      <c r="A88" s="60"/>
      <c r="B88" t="s">
        <v>119</v>
      </c>
      <c r="C88" s="18">
        <v>10</v>
      </c>
      <c r="D88" s="78">
        <v>6892863</v>
      </c>
    </row>
    <row r="89" spans="1:4" x14ac:dyDescent="0.2">
      <c r="A89" s="60"/>
      <c r="B89" s="7" t="s">
        <v>13</v>
      </c>
      <c r="C89" s="20">
        <v>57</v>
      </c>
      <c r="D89" s="79">
        <v>10266706</v>
      </c>
    </row>
    <row r="90" spans="1:4" x14ac:dyDescent="0.2">
      <c r="A90" s="60"/>
      <c r="B90" s="38"/>
      <c r="C90" s="39"/>
      <c r="D90" s="50"/>
    </row>
    <row r="91" spans="1:4" s="49" customFormat="1" x14ac:dyDescent="0.2">
      <c r="A91" s="60"/>
      <c r="B91" s="47"/>
      <c r="C91" s="48"/>
      <c r="D91" s="51"/>
    </row>
    <row r="92" spans="1:4" ht="13.5" thickBot="1" x14ac:dyDescent="0.25">
      <c r="A92" s="60"/>
      <c r="B92" s="38"/>
      <c r="C92" s="39"/>
      <c r="D92" s="50"/>
    </row>
    <row r="93" spans="1:4" s="49" customFormat="1" ht="12.75" customHeight="1" thickBot="1" x14ac:dyDescent="0.25">
      <c r="A93" s="82" t="s">
        <v>13</v>
      </c>
      <c r="B93" s="83"/>
      <c r="C93" s="84">
        <f>SUM(C89,C78,C76,C74,C69,C68,C47,C43,C41,C33,C27,C13)</f>
        <v>1160</v>
      </c>
      <c r="D93" s="85">
        <f>SUM(D89,D78,D76,D74,D69,D68,D47,D43:D44,D41,D33,D27,D13)</f>
        <v>187280925</v>
      </c>
    </row>
    <row r="94" spans="1:4" s="62" customFormat="1" x14ac:dyDescent="0.2">
      <c r="A94" s="60"/>
      <c r="B94" s="38"/>
      <c r="C94" s="39"/>
      <c r="D94" s="50"/>
    </row>
    <row r="95" spans="1:4" s="62" customFormat="1" x14ac:dyDescent="0.2">
      <c r="A95" s="60"/>
      <c r="B95" s="38"/>
      <c r="C95" s="39"/>
      <c r="D95" s="50"/>
    </row>
    <row r="96" spans="1:4" s="62" customFormat="1" ht="12.75" customHeight="1" x14ac:dyDescent="0.2">
      <c r="A96" s="60"/>
      <c r="B96" s="38"/>
      <c r="C96" s="39"/>
      <c r="D96" s="50"/>
    </row>
    <row r="97" spans="1:4" x14ac:dyDescent="0.2">
      <c r="A97" s="60"/>
      <c r="B97" s="38"/>
      <c r="C97" s="39"/>
      <c r="D97" s="50"/>
    </row>
    <row r="98" spans="1:4" x14ac:dyDescent="0.2">
      <c r="A98" s="60"/>
      <c r="B98" s="38"/>
      <c r="C98" s="40"/>
      <c r="D98" s="52"/>
    </row>
    <row r="99" spans="1:4" x14ac:dyDescent="0.2">
      <c r="A99" s="60"/>
      <c r="B99" s="38"/>
      <c r="C99" s="40"/>
      <c r="D99" s="52"/>
    </row>
    <row r="100" spans="1:4" s="63" customFormat="1" x14ac:dyDescent="0.2">
      <c r="A100" s="60"/>
      <c r="B100" s="38"/>
      <c r="C100" s="40"/>
      <c r="D100" s="52"/>
    </row>
    <row r="101" spans="1:4" s="62" customFormat="1" x14ac:dyDescent="0.2">
      <c r="A101" s="60"/>
      <c r="B101" s="38"/>
      <c r="C101" s="40"/>
      <c r="D101" s="52"/>
    </row>
    <row r="102" spans="1:4" s="62" customFormat="1" x14ac:dyDescent="0.2">
      <c r="A102" s="60"/>
      <c r="B102" s="38"/>
      <c r="C102" s="39"/>
      <c r="D102" s="50"/>
    </row>
    <row r="103" spans="1:4" x14ac:dyDescent="0.2">
      <c r="A103" s="60"/>
      <c r="B103" s="38"/>
      <c r="C103" s="39"/>
      <c r="D103" s="50"/>
    </row>
    <row r="104" spans="1:4" x14ac:dyDescent="0.2">
      <c r="A104" s="61"/>
      <c r="B104" s="38"/>
      <c r="C104" s="39"/>
      <c r="D104" s="50"/>
    </row>
    <row r="105" spans="1:4" x14ac:dyDescent="0.2">
      <c r="A105" s="61"/>
      <c r="B105" s="38"/>
      <c r="C105" s="39"/>
      <c r="D105" s="50"/>
    </row>
    <row r="106" spans="1:4" x14ac:dyDescent="0.2">
      <c r="A106" s="60"/>
      <c r="B106" s="38"/>
      <c r="C106" s="39"/>
      <c r="D106" s="50"/>
    </row>
    <row r="107" spans="1:4" x14ac:dyDescent="0.2">
      <c r="A107" s="60"/>
      <c r="B107" s="38"/>
      <c r="C107" s="39"/>
      <c r="D107" s="50"/>
    </row>
    <row r="108" spans="1:4" x14ac:dyDescent="0.2">
      <c r="A108" s="60"/>
      <c r="B108" s="38"/>
      <c r="C108" s="39"/>
      <c r="D108" s="50"/>
    </row>
    <row r="109" spans="1:4" x14ac:dyDescent="0.2">
      <c r="A109" s="60"/>
      <c r="B109" s="38"/>
      <c r="C109" s="39"/>
      <c r="D109" s="50"/>
    </row>
    <row r="110" spans="1:4" x14ac:dyDescent="0.2">
      <c r="A110" s="60"/>
      <c r="B110" s="38"/>
      <c r="C110" s="39"/>
      <c r="D110" s="50"/>
    </row>
    <row r="111" spans="1:4" s="62" customFormat="1" ht="12.75" customHeight="1" x14ac:dyDescent="0.2">
      <c r="A111" s="60"/>
      <c r="B111" s="38"/>
      <c r="C111" s="39"/>
      <c r="D111" s="50"/>
    </row>
    <row r="112" spans="1:4" s="62" customFormat="1" ht="12.75" customHeight="1" x14ac:dyDescent="0.2">
      <c r="A112" s="60"/>
      <c r="B112" s="38"/>
      <c r="C112" s="39"/>
      <c r="D112" s="50"/>
    </row>
    <row r="113" spans="1:4" s="62" customFormat="1" ht="12.75" customHeight="1" x14ac:dyDescent="0.2">
      <c r="A113" s="60"/>
      <c r="B113" s="38"/>
      <c r="C113" s="39"/>
      <c r="D113" s="50"/>
    </row>
    <row r="114" spans="1:4" s="62" customFormat="1" ht="12.75" customHeight="1" x14ac:dyDescent="0.2">
      <c r="A114" s="60"/>
      <c r="B114" s="38"/>
      <c r="C114" s="39"/>
      <c r="D114" s="50"/>
    </row>
    <row r="115" spans="1:4" s="62" customFormat="1" ht="12.75" customHeight="1" x14ac:dyDescent="0.2">
      <c r="A115" s="65"/>
      <c r="B115" s="38"/>
      <c r="C115" s="39"/>
      <c r="D115" s="50"/>
    </row>
    <row r="116" spans="1:4" s="62" customFormat="1" ht="12.75" customHeight="1" x14ac:dyDescent="0.2">
      <c r="A116" s="60"/>
      <c r="B116" s="38"/>
      <c r="C116" s="39"/>
      <c r="D116" s="50"/>
    </row>
    <row r="117" spans="1:4" x14ac:dyDescent="0.2">
      <c r="A117" s="60"/>
      <c r="B117" s="38"/>
      <c r="C117" s="39"/>
      <c r="D117" s="50"/>
    </row>
    <row r="118" spans="1:4" x14ac:dyDescent="0.2">
      <c r="A118" s="60"/>
      <c r="B118" s="38"/>
      <c r="C118" s="39"/>
      <c r="D118" s="50"/>
    </row>
    <row r="119" spans="1:4" s="62" customFormat="1" x14ac:dyDescent="0.2">
      <c r="A119" s="60"/>
      <c r="B119" s="38"/>
      <c r="C119" s="39"/>
      <c r="D119" s="50"/>
    </row>
    <row r="120" spans="1:4" s="62" customFormat="1" x14ac:dyDescent="0.2">
      <c r="A120" s="60"/>
      <c r="B120" s="38"/>
      <c r="C120" s="39"/>
      <c r="D120" s="50"/>
    </row>
    <row r="121" spans="1:4" s="62" customFormat="1" x14ac:dyDescent="0.2">
      <c r="A121" s="65"/>
      <c r="B121" s="41"/>
      <c r="C121" s="39"/>
      <c r="D121" s="50"/>
    </row>
    <row r="122" spans="1:4" s="62" customFormat="1" x14ac:dyDescent="0.2">
      <c r="A122" s="65"/>
      <c r="B122" s="41"/>
      <c r="C122" s="39"/>
      <c r="D122" s="50"/>
    </row>
    <row r="123" spans="1:4" s="62" customFormat="1" x14ac:dyDescent="0.2">
      <c r="A123" s="65"/>
      <c r="B123" s="41"/>
      <c r="C123" s="39"/>
      <c r="D123" s="50"/>
    </row>
    <row r="124" spans="1:4" x14ac:dyDescent="0.2">
      <c r="A124" s="60"/>
      <c r="B124" s="38"/>
      <c r="C124" s="39"/>
      <c r="D124" s="50"/>
    </row>
    <row r="125" spans="1:4" s="62" customFormat="1" ht="12.75" customHeight="1" x14ac:dyDescent="0.2">
      <c r="A125" s="65"/>
      <c r="B125" s="41"/>
      <c r="C125" s="39"/>
      <c r="D125" s="50"/>
    </row>
    <row r="126" spans="1:4" ht="12.75" customHeight="1" x14ac:dyDescent="0.2">
      <c r="A126" s="60"/>
      <c r="B126" s="38"/>
      <c r="C126" s="39"/>
      <c r="D126" s="50"/>
    </row>
    <row r="127" spans="1:4" x14ac:dyDescent="0.2">
      <c r="A127" s="60"/>
      <c r="B127" s="38"/>
      <c r="C127" s="39"/>
      <c r="D127" s="50"/>
    </row>
    <row r="128" spans="1:4" x14ac:dyDescent="0.2">
      <c r="A128" s="60"/>
      <c r="B128" s="38"/>
      <c r="C128" s="39"/>
      <c r="D128" s="50"/>
    </row>
    <row r="129" spans="1:4" x14ac:dyDescent="0.2">
      <c r="A129" s="60"/>
      <c r="B129" s="38"/>
      <c r="C129" s="39"/>
      <c r="D129" s="50"/>
    </row>
    <row r="130" spans="1:4" x14ac:dyDescent="0.2">
      <c r="A130" s="60"/>
      <c r="B130" s="38"/>
      <c r="C130" s="39"/>
      <c r="D130" s="50"/>
    </row>
    <row r="131" spans="1:4" x14ac:dyDescent="0.2">
      <c r="A131" s="60"/>
      <c r="B131" s="38"/>
      <c r="C131" s="39"/>
      <c r="D131" s="50"/>
    </row>
    <row r="132" spans="1:4" x14ac:dyDescent="0.2">
      <c r="A132" s="60"/>
      <c r="B132" s="38"/>
      <c r="C132" s="39"/>
      <c r="D132" s="50"/>
    </row>
  </sheetData>
  <mergeCells count="1">
    <mergeCell ref="B1:D1"/>
  </mergeCells>
  <phoneticPr fontId="6" type="noConversion"/>
  <pageMargins left="0.61" right="0.75" top="0.37" bottom="0.55000000000000004" header="0.21" footer="0.33"/>
  <pageSetup scale="83" orientation="portrait" r:id="rId1"/>
  <headerFooter alignWithMargins="0">
    <oddFooter>&amp;L&amp;Z&amp;F&amp;RPage &amp;P</oddFooter>
  </headerFooter>
  <rowBreaks count="1" manualBreakCount="1">
    <brk id="56" max="16383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130"/>
  <sheetViews>
    <sheetView zoomScale="120" zoomScaleNormal="120" workbookViewId="0">
      <selection activeCell="A5" sqref="A5:A8"/>
    </sheetView>
  </sheetViews>
  <sheetFormatPr defaultRowHeight="12.75" x14ac:dyDescent="0.2"/>
  <cols>
    <col min="1" max="1" width="17" style="7" customWidth="1"/>
    <col min="2" max="2" width="47.5703125" bestFit="1" customWidth="1"/>
    <col min="3" max="3" width="10.85546875" style="18" customWidth="1"/>
    <col min="4" max="4" width="12.85546875" style="14" bestFit="1" customWidth="1"/>
  </cols>
  <sheetData>
    <row r="1" spans="1:10" s="3" customFormat="1" ht="33.75" customHeight="1" x14ac:dyDescent="0.2">
      <c r="A1" s="1"/>
      <c r="B1" s="263" t="s">
        <v>115</v>
      </c>
      <c r="C1" s="264"/>
      <c r="D1" s="264"/>
      <c r="E1" s="28"/>
      <c r="F1" s="28"/>
      <c r="G1" s="28"/>
      <c r="H1" s="28"/>
      <c r="I1" s="28"/>
      <c r="J1" s="29"/>
    </row>
    <row r="2" spans="1:10" x14ac:dyDescent="0.2">
      <c r="A2" s="4" t="s">
        <v>0</v>
      </c>
      <c r="B2" s="5"/>
      <c r="C2" s="70"/>
      <c r="D2" s="17"/>
    </row>
    <row r="4" spans="1:10" s="10" customFormat="1" ht="26.25" thickBot="1" x14ac:dyDescent="0.25">
      <c r="A4" s="12" t="s">
        <v>93</v>
      </c>
      <c r="B4" s="12" t="s">
        <v>99</v>
      </c>
      <c r="C4" s="34" t="s">
        <v>92</v>
      </c>
      <c r="D4" s="35" t="s">
        <v>91</v>
      </c>
    </row>
    <row r="5" spans="1:10" x14ac:dyDescent="0.2">
      <c r="A5" s="265" t="s">
        <v>1</v>
      </c>
      <c r="B5" t="s">
        <v>3</v>
      </c>
      <c r="C5" s="18">
        <v>21</v>
      </c>
      <c r="D5" s="14">
        <v>2077482</v>
      </c>
    </row>
    <row r="6" spans="1:10" x14ac:dyDescent="0.2">
      <c r="A6" s="265"/>
      <c r="B6" t="s">
        <v>4</v>
      </c>
      <c r="C6" s="18">
        <v>13</v>
      </c>
      <c r="D6" s="14">
        <v>682436</v>
      </c>
    </row>
    <row r="7" spans="1:10" x14ac:dyDescent="0.2">
      <c r="A7" s="268"/>
      <c r="B7" t="s">
        <v>6</v>
      </c>
      <c r="C7" s="18">
        <v>1</v>
      </c>
      <c r="D7" s="14">
        <v>70001</v>
      </c>
    </row>
    <row r="8" spans="1:10" x14ac:dyDescent="0.2">
      <c r="A8" s="268"/>
      <c r="B8" t="s">
        <v>7</v>
      </c>
      <c r="C8" s="18">
        <v>22</v>
      </c>
      <c r="D8" s="14">
        <v>1489109</v>
      </c>
    </row>
    <row r="9" spans="1:10" x14ac:dyDescent="0.2">
      <c r="A9" s="10"/>
      <c r="B9" t="s">
        <v>8</v>
      </c>
      <c r="C9" s="18">
        <v>1</v>
      </c>
      <c r="D9" s="14">
        <v>132974</v>
      </c>
    </row>
    <row r="10" spans="1:10" x14ac:dyDescent="0.2">
      <c r="A10" s="10"/>
      <c r="B10" t="s">
        <v>11</v>
      </c>
      <c r="C10" s="18">
        <v>17</v>
      </c>
      <c r="D10" s="14">
        <v>1514392</v>
      </c>
    </row>
    <row r="11" spans="1:10" x14ac:dyDescent="0.2">
      <c r="A11" s="10"/>
      <c r="B11" t="s">
        <v>12</v>
      </c>
      <c r="C11" s="18">
        <v>43</v>
      </c>
      <c r="D11" s="14">
        <v>6293947</v>
      </c>
    </row>
    <row r="12" spans="1:10" s="7" customFormat="1" x14ac:dyDescent="0.2">
      <c r="A12" s="10"/>
      <c r="B12" s="7" t="s">
        <v>13</v>
      </c>
      <c r="C12" s="20">
        <f>SUM(C5:C11)</f>
        <v>118</v>
      </c>
      <c r="D12" s="15">
        <f>SUM(D5:D11)</f>
        <v>12260341</v>
      </c>
    </row>
    <row r="13" spans="1:10" s="7" customFormat="1" x14ac:dyDescent="0.2">
      <c r="A13" s="10"/>
      <c r="C13" s="20"/>
      <c r="D13" s="15"/>
    </row>
    <row r="14" spans="1:10" x14ac:dyDescent="0.2">
      <c r="A14" s="10"/>
      <c r="B14" s="7"/>
    </row>
    <row r="15" spans="1:10" ht="12.75" customHeight="1" x14ac:dyDescent="0.2">
      <c r="A15" s="265" t="s">
        <v>14</v>
      </c>
      <c r="B15" t="s">
        <v>15</v>
      </c>
      <c r="C15" s="18">
        <v>49</v>
      </c>
      <c r="D15" s="14">
        <v>871722</v>
      </c>
    </row>
    <row r="16" spans="1:10" x14ac:dyDescent="0.2">
      <c r="A16" s="265"/>
      <c r="B16" t="s">
        <v>16</v>
      </c>
      <c r="C16" s="18">
        <v>6</v>
      </c>
      <c r="D16" s="14">
        <v>977851</v>
      </c>
    </row>
    <row r="17" spans="1:4" x14ac:dyDescent="0.2">
      <c r="A17" s="265"/>
      <c r="B17" t="s">
        <v>17</v>
      </c>
      <c r="C17" s="18">
        <v>22</v>
      </c>
      <c r="D17" s="14">
        <v>6598197</v>
      </c>
    </row>
    <row r="18" spans="1:4" x14ac:dyDescent="0.2">
      <c r="A18" s="265"/>
      <c r="B18" t="s">
        <v>19</v>
      </c>
      <c r="C18" s="18">
        <v>3</v>
      </c>
      <c r="D18" s="14">
        <v>74207</v>
      </c>
    </row>
    <row r="19" spans="1:4" x14ac:dyDescent="0.2">
      <c r="A19" s="10"/>
      <c r="B19" t="s">
        <v>20</v>
      </c>
      <c r="C19" s="18">
        <v>19</v>
      </c>
      <c r="D19" s="14">
        <v>1955943</v>
      </c>
    </row>
    <row r="20" spans="1:4" x14ac:dyDescent="0.2">
      <c r="A20" s="10"/>
      <c r="B20" t="s">
        <v>21</v>
      </c>
      <c r="C20" s="18">
        <v>7</v>
      </c>
      <c r="D20" s="14">
        <v>460553</v>
      </c>
    </row>
    <row r="21" spans="1:4" x14ac:dyDescent="0.2">
      <c r="A21" s="10"/>
      <c r="B21" t="s">
        <v>22</v>
      </c>
      <c r="C21" s="18">
        <v>4</v>
      </c>
      <c r="D21" s="14">
        <v>214919</v>
      </c>
    </row>
    <row r="22" spans="1:4" x14ac:dyDescent="0.2">
      <c r="A22" s="10"/>
      <c r="B22" t="s">
        <v>23</v>
      </c>
      <c r="C22" s="18">
        <v>4</v>
      </c>
      <c r="D22" s="14">
        <v>201236</v>
      </c>
    </row>
    <row r="23" spans="1:4" x14ac:dyDescent="0.2">
      <c r="A23" s="10"/>
      <c r="B23" t="s">
        <v>24</v>
      </c>
      <c r="C23" s="18">
        <v>14</v>
      </c>
      <c r="D23" s="14">
        <v>1224800</v>
      </c>
    </row>
    <row r="24" spans="1:4" x14ac:dyDescent="0.2">
      <c r="A24" s="10"/>
      <c r="B24" t="s">
        <v>25</v>
      </c>
      <c r="C24" s="18">
        <v>1</v>
      </c>
      <c r="D24" s="14">
        <v>25000</v>
      </c>
    </row>
    <row r="25" spans="1:4" x14ac:dyDescent="0.2">
      <c r="A25" s="10"/>
      <c r="B25" t="s">
        <v>26</v>
      </c>
      <c r="C25" s="18">
        <v>1</v>
      </c>
      <c r="D25" s="14">
        <v>129963</v>
      </c>
    </row>
    <row r="26" spans="1:4" x14ac:dyDescent="0.2">
      <c r="A26" s="10"/>
      <c r="B26" t="s">
        <v>27</v>
      </c>
      <c r="C26" s="18">
        <v>13</v>
      </c>
      <c r="D26" s="14">
        <v>1770513</v>
      </c>
    </row>
    <row r="27" spans="1:4" x14ac:dyDescent="0.2">
      <c r="A27" s="10"/>
      <c r="B27" t="s">
        <v>28</v>
      </c>
      <c r="C27" s="18">
        <v>1</v>
      </c>
      <c r="D27" s="14">
        <v>75000</v>
      </c>
    </row>
    <row r="28" spans="1:4" x14ac:dyDescent="0.2">
      <c r="A28" s="10"/>
      <c r="B28" t="s">
        <v>29</v>
      </c>
      <c r="C28" s="18">
        <v>30</v>
      </c>
      <c r="D28" s="14">
        <v>2973037</v>
      </c>
    </row>
    <row r="29" spans="1:4" x14ac:dyDescent="0.2">
      <c r="A29" s="10"/>
      <c r="B29" t="s">
        <v>30</v>
      </c>
      <c r="C29" s="18">
        <v>1</v>
      </c>
      <c r="D29" s="14">
        <v>7000</v>
      </c>
    </row>
    <row r="30" spans="1:4" x14ac:dyDescent="0.2">
      <c r="A30" s="10"/>
      <c r="B30" t="s">
        <v>31</v>
      </c>
      <c r="C30" s="18">
        <v>1</v>
      </c>
      <c r="D30" s="14">
        <v>23433</v>
      </c>
    </row>
    <row r="31" spans="1:4" s="7" customFormat="1" x14ac:dyDescent="0.2">
      <c r="A31" s="10"/>
      <c r="B31" s="7" t="s">
        <v>13</v>
      </c>
      <c r="C31" s="20">
        <f>SUM(C15:C30)</f>
        <v>176</v>
      </c>
      <c r="D31" s="15">
        <f>SUM(D15:D30)</f>
        <v>17583374</v>
      </c>
    </row>
    <row r="32" spans="1:4" s="7" customFormat="1" x14ac:dyDescent="0.2">
      <c r="A32" s="10"/>
      <c r="C32" s="20"/>
      <c r="D32" s="15"/>
    </row>
    <row r="33" spans="1:4" x14ac:dyDescent="0.2">
      <c r="A33" s="10"/>
      <c r="B33" s="7"/>
    </row>
    <row r="34" spans="1:4" x14ac:dyDescent="0.2">
      <c r="A34" s="266" t="s">
        <v>33</v>
      </c>
      <c r="B34" t="s">
        <v>34</v>
      </c>
      <c r="C34" s="18">
        <v>33</v>
      </c>
      <c r="D34" s="14">
        <v>2635511</v>
      </c>
    </row>
    <row r="35" spans="1:4" x14ac:dyDescent="0.2">
      <c r="A35" s="266"/>
      <c r="B35" t="s">
        <v>35</v>
      </c>
      <c r="C35" s="18">
        <v>11</v>
      </c>
      <c r="D35" s="14">
        <v>489372</v>
      </c>
    </row>
    <row r="36" spans="1:4" x14ac:dyDescent="0.2">
      <c r="A36" s="266"/>
      <c r="B36" t="s">
        <v>36</v>
      </c>
      <c r="C36" s="18">
        <v>29</v>
      </c>
      <c r="D36" s="14">
        <v>2135042</v>
      </c>
    </row>
    <row r="37" spans="1:4" x14ac:dyDescent="0.2">
      <c r="A37" s="10"/>
      <c r="B37" t="s">
        <v>37</v>
      </c>
      <c r="C37" s="18">
        <v>1</v>
      </c>
      <c r="D37" s="14">
        <v>32045</v>
      </c>
    </row>
    <row r="38" spans="1:4" x14ac:dyDescent="0.2">
      <c r="A38" s="10"/>
      <c r="B38" t="s">
        <v>38</v>
      </c>
      <c r="C38" s="18">
        <v>8</v>
      </c>
      <c r="D38" s="14">
        <v>2946626</v>
      </c>
    </row>
    <row r="39" spans="1:4" s="7" customFormat="1" x14ac:dyDescent="0.2">
      <c r="A39" s="10"/>
      <c r="B39" s="7" t="s">
        <v>13</v>
      </c>
      <c r="C39" s="20">
        <f>SUM(C34:C38)</f>
        <v>82</v>
      </c>
      <c r="D39" s="15">
        <f>SUM(D34:D38)</f>
        <v>8238596</v>
      </c>
    </row>
    <row r="40" spans="1:4" s="7" customFormat="1" x14ac:dyDescent="0.2">
      <c r="A40" s="10"/>
      <c r="C40" s="18"/>
      <c r="D40" s="15"/>
    </row>
    <row r="41" spans="1:4" s="7" customFormat="1" x14ac:dyDescent="0.2">
      <c r="A41" s="10"/>
      <c r="C41" s="18"/>
      <c r="D41" s="15"/>
    </row>
    <row r="42" spans="1:4" x14ac:dyDescent="0.2">
      <c r="A42" s="266" t="s">
        <v>39</v>
      </c>
      <c r="B42" t="s">
        <v>40</v>
      </c>
      <c r="C42" s="18">
        <v>16</v>
      </c>
      <c r="D42" s="14">
        <v>1811940</v>
      </c>
    </row>
    <row r="43" spans="1:4" x14ac:dyDescent="0.2">
      <c r="A43" s="266"/>
      <c r="B43" t="s">
        <v>41</v>
      </c>
      <c r="C43" s="18">
        <v>17</v>
      </c>
      <c r="D43" s="14">
        <v>2701525</v>
      </c>
    </row>
    <row r="44" spans="1:4" x14ac:dyDescent="0.2">
      <c r="A44" s="267"/>
      <c r="B44" t="s">
        <v>43</v>
      </c>
      <c r="C44" s="18">
        <v>18</v>
      </c>
      <c r="D44" s="14">
        <v>1838268</v>
      </c>
    </row>
    <row r="45" spans="1:4" x14ac:dyDescent="0.2">
      <c r="A45" s="10"/>
      <c r="B45" t="s">
        <v>44</v>
      </c>
      <c r="C45" s="18">
        <v>18</v>
      </c>
      <c r="D45" s="14">
        <v>2608190</v>
      </c>
    </row>
    <row r="46" spans="1:4" x14ac:dyDescent="0.2">
      <c r="A46" s="10"/>
      <c r="B46" t="s">
        <v>45</v>
      </c>
      <c r="C46" s="18">
        <v>14</v>
      </c>
      <c r="D46" s="14">
        <v>1411270</v>
      </c>
    </row>
    <row r="47" spans="1:4" s="7" customFormat="1" x14ac:dyDescent="0.2">
      <c r="A47" s="10"/>
      <c r="B47" s="7" t="s">
        <v>13</v>
      </c>
      <c r="C47" s="20">
        <f>SUM(C42:C46)</f>
        <v>83</v>
      </c>
      <c r="D47" s="15">
        <f>SUM(D42:D46)</f>
        <v>10371193</v>
      </c>
    </row>
    <row r="48" spans="1:4" s="7" customFormat="1" x14ac:dyDescent="0.2">
      <c r="A48" s="10"/>
      <c r="C48" s="20"/>
      <c r="D48" s="15"/>
    </row>
    <row r="49" spans="1:4" s="7" customFormat="1" x14ac:dyDescent="0.2">
      <c r="A49" s="10"/>
      <c r="C49" s="20"/>
      <c r="D49" s="15"/>
    </row>
    <row r="50" spans="1:4" ht="12.75" customHeight="1" x14ac:dyDescent="0.2">
      <c r="A50" s="265" t="s">
        <v>46</v>
      </c>
      <c r="B50" t="s">
        <v>47</v>
      </c>
      <c r="C50" s="18">
        <v>29</v>
      </c>
      <c r="D50" s="14">
        <v>8232797</v>
      </c>
    </row>
    <row r="51" spans="1:4" x14ac:dyDescent="0.2">
      <c r="A51" s="265"/>
      <c r="B51" t="s">
        <v>48</v>
      </c>
      <c r="C51" s="18">
        <v>28</v>
      </c>
      <c r="D51" s="14">
        <v>4668007</v>
      </c>
    </row>
    <row r="52" spans="1:4" x14ac:dyDescent="0.2">
      <c r="A52" s="265"/>
      <c r="B52" t="s">
        <v>107</v>
      </c>
      <c r="C52" s="18">
        <v>1</v>
      </c>
      <c r="D52" s="14">
        <v>15000</v>
      </c>
    </row>
    <row r="53" spans="1:4" x14ac:dyDescent="0.2">
      <c r="A53" s="10"/>
      <c r="B53" t="s">
        <v>49</v>
      </c>
      <c r="C53" s="18">
        <v>14</v>
      </c>
      <c r="D53" s="14">
        <v>4785361</v>
      </c>
    </row>
    <row r="54" spans="1:4" x14ac:dyDescent="0.2">
      <c r="A54" s="10"/>
      <c r="B54" t="s">
        <v>50</v>
      </c>
      <c r="C54" s="18">
        <v>9</v>
      </c>
      <c r="D54" s="14">
        <v>575387</v>
      </c>
    </row>
    <row r="55" spans="1:4" x14ac:dyDescent="0.2">
      <c r="A55" s="10"/>
      <c r="B55" t="s">
        <v>51</v>
      </c>
      <c r="C55" s="18">
        <v>5</v>
      </c>
      <c r="D55" s="14">
        <v>825087</v>
      </c>
    </row>
    <row r="56" spans="1:4" x14ac:dyDescent="0.2">
      <c r="A56" s="10"/>
      <c r="B56" t="s">
        <v>52</v>
      </c>
      <c r="C56" s="18">
        <v>121</v>
      </c>
      <c r="D56" s="14">
        <v>28406588</v>
      </c>
    </row>
    <row r="57" spans="1:4" x14ac:dyDescent="0.2">
      <c r="A57" s="10"/>
      <c r="B57" t="s">
        <v>53</v>
      </c>
      <c r="C57" s="18">
        <v>14</v>
      </c>
      <c r="D57" s="14">
        <v>7328753</v>
      </c>
    </row>
    <row r="58" spans="1:4" x14ac:dyDescent="0.2">
      <c r="A58" s="10"/>
      <c r="B58" t="s">
        <v>54</v>
      </c>
      <c r="C58" s="18">
        <v>17</v>
      </c>
      <c r="D58" s="14">
        <v>3124785</v>
      </c>
    </row>
    <row r="59" spans="1:4" x14ac:dyDescent="0.2">
      <c r="A59" s="10"/>
      <c r="B59" t="s">
        <v>55</v>
      </c>
      <c r="C59" s="18">
        <v>19</v>
      </c>
      <c r="D59" s="14">
        <v>3406450</v>
      </c>
    </row>
    <row r="60" spans="1:4" x14ac:dyDescent="0.2">
      <c r="A60" s="10"/>
      <c r="B60" t="s">
        <v>56</v>
      </c>
      <c r="C60" s="18">
        <v>16</v>
      </c>
      <c r="D60" s="14">
        <v>4947255</v>
      </c>
    </row>
    <row r="61" spans="1:4" x14ac:dyDescent="0.2">
      <c r="A61" s="10"/>
      <c r="B61" t="s">
        <v>57</v>
      </c>
      <c r="C61" s="18">
        <v>11</v>
      </c>
      <c r="D61" s="14">
        <v>2433384</v>
      </c>
    </row>
    <row r="62" spans="1:4" s="23" customFormat="1" x14ac:dyDescent="0.2">
      <c r="A62" s="22"/>
      <c r="B62" s="23" t="s">
        <v>58</v>
      </c>
      <c r="C62" s="71">
        <v>59</v>
      </c>
      <c r="D62" s="27">
        <v>12963354</v>
      </c>
    </row>
    <row r="63" spans="1:4" s="23" customFormat="1" x14ac:dyDescent="0.2">
      <c r="A63" s="22"/>
      <c r="B63" s="23" t="s">
        <v>59</v>
      </c>
      <c r="C63" s="71">
        <v>37</v>
      </c>
      <c r="D63" s="27">
        <v>6811350</v>
      </c>
    </row>
    <row r="64" spans="1:4" s="23" customFormat="1" x14ac:dyDescent="0.2">
      <c r="A64" s="22"/>
      <c r="B64" s="23" t="s">
        <v>60</v>
      </c>
      <c r="C64" s="71">
        <v>23</v>
      </c>
      <c r="D64" s="27">
        <v>4532622</v>
      </c>
    </row>
    <row r="65" spans="1:4" s="23" customFormat="1" x14ac:dyDescent="0.2">
      <c r="A65" s="22"/>
      <c r="B65" s="23" t="s">
        <v>61</v>
      </c>
      <c r="C65" s="71">
        <v>47</v>
      </c>
      <c r="D65" s="27">
        <v>14312793</v>
      </c>
    </row>
    <row r="66" spans="1:4" s="23" customFormat="1" x14ac:dyDescent="0.2">
      <c r="A66" s="22"/>
      <c r="B66" s="23" t="s">
        <v>62</v>
      </c>
      <c r="C66" s="71">
        <v>1</v>
      </c>
      <c r="D66" s="27">
        <v>5850</v>
      </c>
    </row>
    <row r="67" spans="1:4" s="23" customFormat="1" ht="12.75" customHeight="1" x14ac:dyDescent="0.2">
      <c r="A67" s="22"/>
      <c r="B67" s="23" t="s">
        <v>63</v>
      </c>
      <c r="C67" s="71">
        <v>16</v>
      </c>
      <c r="D67" s="27">
        <v>1615701</v>
      </c>
    </row>
    <row r="68" spans="1:4" s="23" customFormat="1" ht="12.75" customHeight="1" x14ac:dyDescent="0.2">
      <c r="A68" s="22"/>
      <c r="B68" s="23" t="s">
        <v>64</v>
      </c>
      <c r="C68" s="71">
        <v>23</v>
      </c>
      <c r="D68" s="27">
        <v>6954401</v>
      </c>
    </row>
    <row r="69" spans="1:4" s="7" customFormat="1" x14ac:dyDescent="0.2">
      <c r="A69" s="10"/>
      <c r="B69" s="7" t="s">
        <v>13</v>
      </c>
      <c r="C69" s="20">
        <f>SUM(C50:C68)</f>
        <v>490</v>
      </c>
      <c r="D69" s="15">
        <f>SUM(D50:D68)</f>
        <v>115944925</v>
      </c>
    </row>
    <row r="70" spans="1:4" s="7" customFormat="1" x14ac:dyDescent="0.2">
      <c r="A70" s="10"/>
      <c r="C70" s="20"/>
      <c r="D70" s="15"/>
    </row>
    <row r="71" spans="1:4" s="7" customFormat="1" ht="12.75" customHeight="1" x14ac:dyDescent="0.2">
      <c r="A71" s="10"/>
      <c r="C71" s="20"/>
      <c r="D71" s="15"/>
    </row>
    <row r="72" spans="1:4" x14ac:dyDescent="0.2">
      <c r="A72" s="266" t="s">
        <v>65</v>
      </c>
      <c r="B72" t="s">
        <v>108</v>
      </c>
      <c r="C72" s="18">
        <v>4</v>
      </c>
      <c r="D72" s="14">
        <v>393580</v>
      </c>
    </row>
    <row r="73" spans="1:4" x14ac:dyDescent="0.2">
      <c r="A73" s="266"/>
      <c r="B73" t="s">
        <v>66</v>
      </c>
      <c r="C73" s="72">
        <v>7</v>
      </c>
      <c r="D73" s="19">
        <v>1068036</v>
      </c>
    </row>
    <row r="74" spans="1:4" x14ac:dyDescent="0.2">
      <c r="A74" s="266"/>
      <c r="B74" t="s">
        <v>100</v>
      </c>
      <c r="C74" s="72">
        <v>3</v>
      </c>
      <c r="D74" s="19">
        <v>431786</v>
      </c>
    </row>
    <row r="75" spans="1:4" s="23" customFormat="1" x14ac:dyDescent="0.2">
      <c r="A75" s="22"/>
      <c r="B75" s="23" t="s">
        <v>67</v>
      </c>
      <c r="C75" s="73">
        <v>4</v>
      </c>
      <c r="D75" s="30">
        <v>1073258</v>
      </c>
    </row>
    <row r="76" spans="1:4" s="7" customFormat="1" x14ac:dyDescent="0.2">
      <c r="A76" s="10"/>
      <c r="B76" s="7" t="s">
        <v>13</v>
      </c>
      <c r="C76" s="74">
        <f>SUM(C72:C75)</f>
        <v>18</v>
      </c>
      <c r="D76" s="24">
        <f>SUM(D72:D75)</f>
        <v>2966660</v>
      </c>
    </row>
    <row r="77" spans="1:4" s="7" customFormat="1" x14ac:dyDescent="0.2">
      <c r="A77" s="10"/>
      <c r="C77" s="20"/>
      <c r="D77" s="15"/>
    </row>
    <row r="78" spans="1:4" x14ac:dyDescent="0.2">
      <c r="A78" s="10"/>
    </row>
    <row r="79" spans="1:4" x14ac:dyDescent="0.2">
      <c r="A79" s="265" t="s">
        <v>70</v>
      </c>
      <c r="B79" t="s">
        <v>72</v>
      </c>
      <c r="C79" s="18">
        <v>2</v>
      </c>
      <c r="D79" s="14">
        <v>186966</v>
      </c>
    </row>
    <row r="80" spans="1:4" x14ac:dyDescent="0.2">
      <c r="A80" s="265"/>
      <c r="B80" t="s">
        <v>73</v>
      </c>
      <c r="C80" s="18">
        <v>2</v>
      </c>
      <c r="D80" s="14">
        <v>73786</v>
      </c>
    </row>
    <row r="81" spans="1:4" x14ac:dyDescent="0.2">
      <c r="A81" s="10"/>
      <c r="B81" t="s">
        <v>75</v>
      </c>
      <c r="C81" s="18">
        <v>2</v>
      </c>
      <c r="D81" s="14">
        <v>110537</v>
      </c>
    </row>
    <row r="82" spans="1:4" x14ac:dyDescent="0.2">
      <c r="A82" s="10"/>
      <c r="B82" t="s">
        <v>10</v>
      </c>
      <c r="C82" s="18">
        <v>35</v>
      </c>
      <c r="D82" s="14">
        <v>1386055</v>
      </c>
    </row>
    <row r="83" spans="1:4" x14ac:dyDescent="0.2">
      <c r="A83" s="10"/>
      <c r="B83" t="s">
        <v>78</v>
      </c>
      <c r="C83" s="18">
        <v>2</v>
      </c>
      <c r="D83" s="14">
        <v>304371</v>
      </c>
    </row>
    <row r="84" spans="1:4" x14ac:dyDescent="0.2">
      <c r="A84" s="10"/>
      <c r="B84" t="s">
        <v>79</v>
      </c>
      <c r="C84" s="18">
        <v>4</v>
      </c>
      <c r="D84" s="14">
        <v>1090570</v>
      </c>
    </row>
    <row r="85" spans="1:4" x14ac:dyDescent="0.2">
      <c r="A85" s="10"/>
      <c r="B85" t="s">
        <v>80</v>
      </c>
      <c r="C85" s="18">
        <v>7</v>
      </c>
      <c r="D85" s="14">
        <v>3588726</v>
      </c>
    </row>
    <row r="86" spans="1:4" s="7" customFormat="1" ht="12.75" customHeight="1" x14ac:dyDescent="0.2">
      <c r="A86" s="10"/>
      <c r="B86" t="s">
        <v>82</v>
      </c>
      <c r="C86" s="18">
        <v>3</v>
      </c>
      <c r="D86" s="14">
        <v>549505</v>
      </c>
    </row>
    <row r="87" spans="1:4" s="7" customFormat="1" ht="12.75" customHeight="1" x14ac:dyDescent="0.2">
      <c r="A87" s="10"/>
      <c r="B87" t="s">
        <v>83</v>
      </c>
      <c r="C87" s="18">
        <v>1</v>
      </c>
      <c r="D87" s="14">
        <v>120655</v>
      </c>
    </row>
    <row r="88" spans="1:4" s="7" customFormat="1" ht="12.75" customHeight="1" x14ac:dyDescent="0.2">
      <c r="A88" s="10"/>
      <c r="B88" s="7" t="s">
        <v>13</v>
      </c>
      <c r="C88" s="20">
        <f>SUM(C79:C87)</f>
        <v>58</v>
      </c>
      <c r="D88" s="15">
        <f>SUM(D79:D87)</f>
        <v>7411171</v>
      </c>
    </row>
    <row r="89" spans="1:4" s="7" customFormat="1" ht="12.75" customHeight="1" x14ac:dyDescent="0.2">
      <c r="A89" s="10"/>
      <c r="B89"/>
      <c r="C89" s="18"/>
      <c r="D89" s="14"/>
    </row>
    <row r="90" spans="1:4" s="7" customFormat="1" ht="12.75" customHeight="1" x14ac:dyDescent="0.2">
      <c r="A90" s="11" t="s">
        <v>84</v>
      </c>
      <c r="C90" s="20">
        <v>1</v>
      </c>
      <c r="D90" s="15">
        <v>114000</v>
      </c>
    </row>
    <row r="91" spans="1:4" s="7" customFormat="1" ht="12.75" customHeight="1" x14ac:dyDescent="0.2">
      <c r="A91" s="10"/>
      <c r="C91" s="20"/>
      <c r="D91" s="15"/>
    </row>
    <row r="92" spans="1:4" x14ac:dyDescent="0.2">
      <c r="A92" s="10" t="s">
        <v>85</v>
      </c>
      <c r="B92" t="s">
        <v>86</v>
      </c>
      <c r="C92" s="18">
        <v>1</v>
      </c>
      <c r="D92" s="14">
        <v>10000</v>
      </c>
    </row>
    <row r="93" spans="1:4" x14ac:dyDescent="0.2">
      <c r="A93" s="10"/>
      <c r="B93" t="s">
        <v>87</v>
      </c>
      <c r="C93" s="18">
        <v>3</v>
      </c>
      <c r="D93" s="14">
        <v>56146</v>
      </c>
    </row>
    <row r="94" spans="1:4" s="7" customFormat="1" x14ac:dyDescent="0.2">
      <c r="A94" s="10"/>
      <c r="B94" s="7" t="s">
        <v>13</v>
      </c>
      <c r="C94" s="20">
        <f>SUM(C92:C93)</f>
        <v>4</v>
      </c>
      <c r="D94" s="15">
        <f>SUM(D92:D93)</f>
        <v>66146</v>
      </c>
    </row>
    <row r="95" spans="1:4" s="7" customFormat="1" x14ac:dyDescent="0.2">
      <c r="A95" s="10"/>
      <c r="C95" s="20"/>
      <c r="D95" s="15"/>
    </row>
    <row r="96" spans="1:4" s="7" customFormat="1" x14ac:dyDescent="0.2">
      <c r="A96" s="11" t="s">
        <v>88</v>
      </c>
      <c r="B96" s="11"/>
      <c r="C96" s="20">
        <v>53</v>
      </c>
      <c r="D96" s="15">
        <v>14525014</v>
      </c>
    </row>
    <row r="97" spans="1:256" s="7" customFormat="1" x14ac:dyDescent="0.2">
      <c r="A97" s="11"/>
      <c r="B97" s="11"/>
      <c r="C97" s="20"/>
      <c r="D97" s="15"/>
    </row>
    <row r="98" spans="1:256" s="7" customFormat="1" x14ac:dyDescent="0.2">
      <c r="A98" s="11" t="s">
        <v>89</v>
      </c>
      <c r="B98" s="11"/>
      <c r="C98" s="20">
        <v>2</v>
      </c>
      <c r="D98" s="15">
        <v>52010</v>
      </c>
    </row>
    <row r="99" spans="1:256" x14ac:dyDescent="0.2">
      <c r="A99" s="10"/>
    </row>
    <row r="100" spans="1:256" s="7" customFormat="1" ht="12.75" customHeight="1" x14ac:dyDescent="0.2">
      <c r="A100" s="11" t="s">
        <v>90</v>
      </c>
      <c r="B100" s="11"/>
      <c r="C100" s="20">
        <v>113</v>
      </c>
      <c r="D100" s="15">
        <v>8102834</v>
      </c>
    </row>
    <row r="101" spans="1:256" ht="12.75" customHeight="1" thickBot="1" x14ac:dyDescent="0.25">
      <c r="A101" s="10"/>
    </row>
    <row r="102" spans="1:256" s="7" customFormat="1" ht="13.5" thickBot="1" x14ac:dyDescent="0.25">
      <c r="A102" s="31" t="s">
        <v>13</v>
      </c>
      <c r="B102" s="32"/>
      <c r="C102" s="75">
        <f>SUM(C100,C98,C96,C94,C90,C88,C76,C69,C47,C39,C31,C12)</f>
        <v>1198</v>
      </c>
      <c r="D102" s="33">
        <f>SUM(D100,D98,D96,D94,D90,D88,D76,D69,D47,D39,D31,D12)</f>
        <v>197636264</v>
      </c>
      <c r="IV102" s="7">
        <f>SUM(C102:IU102)</f>
        <v>197637462</v>
      </c>
    </row>
    <row r="103" spans="1:256" x14ac:dyDescent="0.2">
      <c r="A103" s="10"/>
    </row>
    <row r="104" spans="1:256" x14ac:dyDescent="0.2">
      <c r="A104" s="10"/>
    </row>
    <row r="105" spans="1:256" x14ac:dyDescent="0.2">
      <c r="A105" s="10"/>
    </row>
    <row r="106" spans="1:256" x14ac:dyDescent="0.2">
      <c r="A106" s="10"/>
    </row>
    <row r="107" spans="1:256" x14ac:dyDescent="0.2">
      <c r="A107" s="10"/>
    </row>
    <row r="108" spans="1:256" x14ac:dyDescent="0.2">
      <c r="A108" s="10"/>
    </row>
    <row r="109" spans="1:256" x14ac:dyDescent="0.2">
      <c r="A109" s="10"/>
    </row>
    <row r="110" spans="1:256" x14ac:dyDescent="0.2">
      <c r="A110" s="10"/>
    </row>
    <row r="111" spans="1:256" x14ac:dyDescent="0.2">
      <c r="A111" s="10"/>
    </row>
    <row r="112" spans="1:256" x14ac:dyDescent="0.2">
      <c r="A112" s="10"/>
    </row>
    <row r="113" spans="1:1" x14ac:dyDescent="0.2">
      <c r="A113" s="10"/>
    </row>
    <row r="114" spans="1:1" x14ac:dyDescent="0.2">
      <c r="A114" s="10"/>
    </row>
    <row r="115" spans="1:1" x14ac:dyDescent="0.2">
      <c r="A115" s="10"/>
    </row>
    <row r="116" spans="1:1" x14ac:dyDescent="0.2">
      <c r="A116" s="10"/>
    </row>
    <row r="117" spans="1:1" x14ac:dyDescent="0.2">
      <c r="A117" s="10"/>
    </row>
    <row r="118" spans="1:1" x14ac:dyDescent="0.2">
      <c r="A118" s="10"/>
    </row>
    <row r="119" spans="1:1" x14ac:dyDescent="0.2">
      <c r="A119" s="10"/>
    </row>
    <row r="120" spans="1:1" x14ac:dyDescent="0.2">
      <c r="A120" s="10"/>
    </row>
    <row r="121" spans="1:1" x14ac:dyDescent="0.2">
      <c r="A121" s="10"/>
    </row>
    <row r="122" spans="1:1" x14ac:dyDescent="0.2">
      <c r="A122" s="10"/>
    </row>
    <row r="123" spans="1:1" x14ac:dyDescent="0.2">
      <c r="A123" s="10"/>
    </row>
    <row r="124" spans="1:1" x14ac:dyDescent="0.2">
      <c r="A124" s="10"/>
    </row>
    <row r="125" spans="1:1" x14ac:dyDescent="0.2">
      <c r="A125" s="10"/>
    </row>
    <row r="126" spans="1:1" x14ac:dyDescent="0.2">
      <c r="A126" s="10"/>
    </row>
    <row r="127" spans="1:1" x14ac:dyDescent="0.2">
      <c r="A127" s="10"/>
    </row>
    <row r="128" spans="1:1" x14ac:dyDescent="0.2">
      <c r="A128" s="10"/>
    </row>
    <row r="129" spans="1:1" x14ac:dyDescent="0.2">
      <c r="A129" s="10"/>
    </row>
    <row r="130" spans="1:1" x14ac:dyDescent="0.2">
      <c r="A130" s="10"/>
    </row>
  </sheetData>
  <mergeCells count="8">
    <mergeCell ref="A50:A52"/>
    <mergeCell ref="A72:A74"/>
    <mergeCell ref="A79:A80"/>
    <mergeCell ref="B1:D1"/>
    <mergeCell ref="A42:A44"/>
    <mergeCell ref="A15:A18"/>
    <mergeCell ref="A34:A36"/>
    <mergeCell ref="A5:A8"/>
  </mergeCells>
  <phoneticPr fontId="6" type="noConversion"/>
  <pageMargins left="0.61" right="0.75" top="0.37" bottom="0.55000000000000004" header="0.21" footer="0.33"/>
  <pageSetup orientation="portrait" r:id="rId1"/>
  <headerFooter alignWithMargins="0">
    <oddFooter>&amp;L&amp;Z&amp;F&amp;RPage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12</vt:i4>
      </vt:variant>
    </vt:vector>
  </HeadingPairs>
  <TitlesOfParts>
    <vt:vector size="24" baseType="lpstr">
      <vt:lpstr>FY12</vt:lpstr>
      <vt:lpstr>FY11</vt:lpstr>
      <vt:lpstr>FY10</vt:lpstr>
      <vt:lpstr>FY09</vt:lpstr>
      <vt:lpstr>FY08</vt:lpstr>
      <vt:lpstr>FY07</vt:lpstr>
      <vt:lpstr>FY06</vt:lpstr>
      <vt:lpstr>FY05</vt:lpstr>
      <vt:lpstr>FY04</vt:lpstr>
      <vt:lpstr>FY03</vt:lpstr>
      <vt:lpstr>FY02</vt:lpstr>
      <vt:lpstr>FY01</vt:lpstr>
      <vt:lpstr>'FY01'!Print_Area</vt:lpstr>
      <vt:lpstr>'FY02'!Print_Area</vt:lpstr>
      <vt:lpstr>'FY03'!Print_Area</vt:lpstr>
      <vt:lpstr>'FY04'!Print_Area</vt:lpstr>
      <vt:lpstr>'FY08'!Print_Area</vt:lpstr>
      <vt:lpstr>'FY09'!Print_Area</vt:lpstr>
      <vt:lpstr>'FY10'!Print_Area</vt:lpstr>
      <vt:lpstr>'FY11'!Print_Area</vt:lpstr>
      <vt:lpstr>'FY12'!Print_Area</vt:lpstr>
      <vt:lpstr>'FY10'!Print_Titles</vt:lpstr>
      <vt:lpstr>'FY11'!Print_Titles</vt:lpstr>
      <vt:lpstr>'FY12'!Print_Titles</vt:lpstr>
    </vt:vector>
  </TitlesOfParts>
  <Company>UVM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Ioulia Khitrykh</dc:creator>
  <cp:lastModifiedBy>Condon, Catherine</cp:lastModifiedBy>
  <cp:lastPrinted>2013-07-17T21:39:41Z</cp:lastPrinted>
  <dcterms:created xsi:type="dcterms:W3CDTF">2003-10-23T15:50:24Z</dcterms:created>
  <dcterms:modified xsi:type="dcterms:W3CDTF">2013-07-17T21:39:53Z</dcterms:modified>
</cp:coreProperties>
</file>