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365" windowHeight="4140" tabRatio="768" activeTab="0"/>
  </bookViews>
  <sheets>
    <sheet name="Summary FY05" sheetId="1" r:id="rId1"/>
    <sheet name="All Units FY05" sheetId="2" r:id="rId2"/>
    <sheet name="FY05 Charts" sheetId="3" r:id="rId3"/>
    <sheet name="All Units FY04-05" sheetId="4" r:id="rId4"/>
    <sheet name="10 Year History" sheetId="5" r:id="rId5"/>
    <sheet name="Graph Data Place Holders" sheetId="6" state="hidden" r:id="rId6"/>
  </sheets>
  <definedNames>
    <definedName name="_xlnm.Print_Area" localSheetId="4">'10 Year History'!$A$1:$J$60</definedName>
    <definedName name="_xlnm.Print_Area" localSheetId="3">'All Units FY04-05'!$A$1:$F$110</definedName>
    <definedName name="_xlnm.Print_Area" localSheetId="1">'All Units FY05'!$A$1:$D$95</definedName>
    <definedName name="_xlnm.Print_Area" localSheetId="2">'FY05 Charts'!$A$1:$H$55</definedName>
    <definedName name="_xlnm.Print_Area" localSheetId="0">'Summary FY05'!$A$1:$D$50</definedName>
    <definedName name="_xlnm.Print_Titles" localSheetId="3">'All Units FY04-05'!$3:$4</definedName>
    <definedName name="_xlnm.Print_Titles" localSheetId="0">'Summary FY05'!$6:$6</definedName>
    <definedName name="Z_683739B1_2C95_423C_A874_EEB29FECC755_.wvu.PrintArea" localSheetId="4" hidden="1">'10 Year History'!$A$1:$J$60</definedName>
    <definedName name="Z_683739B1_2C95_423C_A874_EEB29FECC755_.wvu.PrintArea" localSheetId="3" hidden="1">'All Units FY04-05'!$A$1:$F$110</definedName>
    <definedName name="Z_683739B1_2C95_423C_A874_EEB29FECC755_.wvu.PrintArea" localSheetId="1" hidden="1">'All Units FY05'!$A$1:$E$95</definedName>
    <definedName name="Z_683739B1_2C95_423C_A874_EEB29FECC755_.wvu.PrintArea" localSheetId="2" hidden="1">'FY05 Charts'!$A$1:$H$43</definedName>
    <definedName name="Z_683739B1_2C95_423C_A874_EEB29FECC755_.wvu.PrintArea" localSheetId="0" hidden="1">'Summary FY05'!$A$1:$F$50</definedName>
    <definedName name="Z_683739B1_2C95_423C_A874_EEB29FECC755_.wvu.PrintTitles" localSheetId="3" hidden="1">'All Units FY04-05'!$3:$4</definedName>
    <definedName name="Z_683739B1_2C95_423C_A874_EEB29FECC755_.wvu.PrintTitles" localSheetId="1" hidden="1">'All Units FY05'!#REF!</definedName>
    <definedName name="Z_683739B1_2C95_423C_A874_EEB29FECC755_.wvu.PrintTitles" localSheetId="0" hidden="1">'Summary FY05'!$6:$6</definedName>
  </definedNames>
  <calcPr fullCalcOnLoad="1"/>
</workbook>
</file>

<file path=xl/sharedStrings.xml><?xml version="1.0" encoding="utf-8"?>
<sst xmlns="http://schemas.openxmlformats.org/spreadsheetml/2006/main" count="297" uniqueCount="140">
  <si>
    <t>Total</t>
  </si>
  <si>
    <t>Animal Science</t>
  </si>
  <si>
    <t>Community Development &amp; Applied Economics</t>
  </si>
  <si>
    <t>Extension System</t>
  </si>
  <si>
    <t>Nutrition and Food Sciences</t>
  </si>
  <si>
    <t>Plant and Soil Science</t>
  </si>
  <si>
    <t>Anthropology</t>
  </si>
  <si>
    <t>Biology</t>
  </si>
  <si>
    <t>Chemistry</t>
  </si>
  <si>
    <t>Geology</t>
  </si>
  <si>
    <t>History</t>
  </si>
  <si>
    <t>Psychology</t>
  </si>
  <si>
    <t>Center on Disability and Community Inclusion</t>
  </si>
  <si>
    <t>Mathematics and Statistics</t>
  </si>
  <si>
    <t>Mechanical Engineering</t>
  </si>
  <si>
    <t>Anatomy and Neurobiology</t>
  </si>
  <si>
    <t>Biochemistry</t>
  </si>
  <si>
    <t>Dean's Office College of Medicine</t>
  </si>
  <si>
    <t>Medical Biostatistics</t>
  </si>
  <si>
    <t>Medicine</t>
  </si>
  <si>
    <t>Neurology</t>
  </si>
  <si>
    <t>Office of Health Promotion Research</t>
  </si>
  <si>
    <t>Orthopaedics and Rehabilitation</t>
  </si>
  <si>
    <t>Pathology</t>
  </si>
  <si>
    <t>Pediatrics</t>
  </si>
  <si>
    <t>Pharmacology</t>
  </si>
  <si>
    <t>Psychiatry</t>
  </si>
  <si>
    <t>Surgery</t>
  </si>
  <si>
    <t>Center for Health and Wellbeing</t>
  </si>
  <si>
    <t>Area and International Studies</t>
  </si>
  <si>
    <t>Canadian Studies</t>
  </si>
  <si>
    <t>Communication Sciences</t>
  </si>
  <si>
    <t>English</t>
  </si>
  <si>
    <t>Physics</t>
  </si>
  <si>
    <t>Religion</t>
  </si>
  <si>
    <t>Botany &amp; Agricultural Biochemistry</t>
  </si>
  <si>
    <t>Center for Rural Studies</t>
  </si>
  <si>
    <t>Civil and Environmental Engineering</t>
  </si>
  <si>
    <t>Computer Science</t>
  </si>
  <si>
    <t>Dean's Office College of Nursing &amp; Health Sciences</t>
  </si>
  <si>
    <t>Family Practice</t>
  </si>
  <si>
    <t>Molecular Physiology and Biophysics</t>
  </si>
  <si>
    <t>Obstetrics and Gynecology</t>
  </si>
  <si>
    <t>Radiology</t>
  </si>
  <si>
    <t>Education Department</t>
  </si>
  <si>
    <t>Integrated Professional Studies</t>
  </si>
  <si>
    <t>Social Work</t>
  </si>
  <si>
    <t>Admissions &amp; Financial Aid</t>
  </si>
  <si>
    <t>Continuing Education</t>
  </si>
  <si>
    <t>Provost's Office</t>
  </si>
  <si>
    <t>Women's Center</t>
  </si>
  <si>
    <t>Graduate College</t>
  </si>
  <si>
    <t>Libraries</t>
  </si>
  <si>
    <t>Bailey/Howe Library</t>
  </si>
  <si>
    <t>Dana Medical Library</t>
  </si>
  <si>
    <t>Microbiology and Molecular Genetics</t>
  </si>
  <si>
    <t># of Awards</t>
  </si>
  <si>
    <t>Amount</t>
  </si>
  <si>
    <t>Department</t>
  </si>
  <si>
    <t>General Institutional</t>
  </si>
  <si>
    <t>Percent</t>
  </si>
  <si>
    <t>Instruction</t>
  </si>
  <si>
    <t>Public Service</t>
  </si>
  <si>
    <t>Research</t>
  </si>
  <si>
    <t xml:space="preserve">* Awarded dollars are those funds officially set aside by funding agencies for payment.  </t>
  </si>
  <si>
    <t>Payment may occur outside of the fiscal year in which funds are awarded.</t>
  </si>
  <si>
    <t>OSP 8/22/02</t>
  </si>
  <si>
    <t>Commercial</t>
  </si>
  <si>
    <t>Federal</t>
  </si>
  <si>
    <t>State</t>
  </si>
  <si>
    <t>* Awarded dollars are those funds officially set aside by funding agencies for payment.  Payment may</t>
  </si>
  <si>
    <t>occur outside of the fiscal year in which funds are awarded.</t>
  </si>
  <si>
    <t xml:space="preserve">FY </t>
  </si>
  <si>
    <t>Other **</t>
  </si>
  <si>
    <t>Total Current $</t>
  </si>
  <si>
    <t>Constant $</t>
  </si>
  <si>
    <t># Awards</t>
  </si>
  <si>
    <t>***</t>
  </si>
  <si>
    <t>* Includes indirect cost reimbursements.  Does not include endowment commitments classified as restricted.</t>
  </si>
  <si>
    <t>**Includes public service, extension, general institutional, financial aid and fellowship awards.</t>
  </si>
  <si>
    <t>***Beginning in FY 00, the annual federal financial aid combined award (Federal Supplemental Educational Opportunity</t>
  </si>
  <si>
    <t xml:space="preserve">    Grant (FSEOG) and Federal Workstudy Program) is not included. This award has averaged about $3,000,000 annually.</t>
  </si>
  <si>
    <t>Dean's Office College of Agriculture and Life Sciences</t>
  </si>
  <si>
    <t>Dean's Office College of Education and Social Services</t>
  </si>
  <si>
    <t>Purpose</t>
  </si>
  <si>
    <t>Type</t>
  </si>
  <si>
    <t>College/School</t>
  </si>
  <si>
    <t>College/School/Unit</t>
  </si>
  <si>
    <t>Awards are funds officially set aside for payment by the sponsor.  Payment may occur outside of the fiscal period in which funds are awarded.</t>
  </si>
  <si>
    <t>The Rubenstein School of Environment and Natural Resources</t>
  </si>
  <si>
    <t>German and Russian</t>
  </si>
  <si>
    <t>Political Science</t>
  </si>
  <si>
    <t>Electrical and Computer Engineering</t>
  </si>
  <si>
    <t>Continuing Medical Education</t>
  </si>
  <si>
    <t>Police Services</t>
  </si>
  <si>
    <t>Sponsored Awards* by College FY 2005</t>
  </si>
  <si>
    <t>Sponsored Awards* by Purpose FY 2005</t>
  </si>
  <si>
    <t>Sponsored Awards* by Sponsor Type FY 2005</t>
  </si>
  <si>
    <t>College of Agriculture and Life Sciences</t>
  </si>
  <si>
    <t>College of Arts and Sciences</t>
  </si>
  <si>
    <t>College of Education and Social Services</t>
  </si>
  <si>
    <t>College of Engineering and Mathematics</t>
  </si>
  <si>
    <t>College of Medicine</t>
  </si>
  <si>
    <t>College of Nursing and Health Sciences</t>
  </si>
  <si>
    <t>School of Business Administration</t>
  </si>
  <si>
    <r>
      <t xml:space="preserve">FY 2005 Sponsored Programs Activity Report  </t>
    </r>
    <r>
      <rPr>
        <b/>
        <sz val="12"/>
        <rFont val="Arial"/>
        <family val="2"/>
      </rPr>
      <t xml:space="preserve">                               Sponsored Program Awards Ten Year History                                                                                                    </t>
    </r>
  </si>
  <si>
    <t>Fellowships</t>
  </si>
  <si>
    <t>Other</t>
  </si>
  <si>
    <t>Foundation</t>
  </si>
  <si>
    <t>Vermont Cancer Center</t>
  </si>
  <si>
    <t>Administrative &amp; Facilities Services</t>
  </si>
  <si>
    <t>Fleming Museum</t>
  </si>
  <si>
    <t xml:space="preserve"> </t>
  </si>
  <si>
    <t xml:space="preserve">                         FY 2005 Sponsored Programs Activity Report                                          </t>
  </si>
  <si>
    <t xml:space="preserve">** FY 2005 awards to Vermont Cancer Center include $ 1,337,734 to faculty with appointments in the Department of Medicine, $ 80,815 to faculty with appointments in the Department of Pediatrics, $ 866,785 to faculty with appointments in the Department of Surgery, and $ 1,841,496 with appointments in the Department of Pathology.                                                                                                                                                                                                                                                                                        </t>
  </si>
  <si>
    <t>College of Agriculture &amp; Life Sciences</t>
  </si>
  <si>
    <t>College of Engineering &amp; Mathematics</t>
  </si>
  <si>
    <t>College of Education &amp; Social Services</t>
  </si>
  <si>
    <t>Microbiology &amp; Molecular Genetics</t>
  </si>
  <si>
    <t>Rubenstein School of Environment &amp; Natural Resources</t>
  </si>
  <si>
    <t>College of Arts &amp; Sciences</t>
  </si>
  <si>
    <t>AW_TSPN</t>
  </si>
  <si>
    <t>INST_NO</t>
  </si>
  <si>
    <t>FY</t>
  </si>
  <si>
    <t>Awards</t>
  </si>
  <si>
    <t>Total2</t>
  </si>
  <si>
    <t>Raw Data from Approach</t>
  </si>
  <si>
    <t>By Purpose</t>
  </si>
  <si>
    <t>By Sponsor Type</t>
  </si>
  <si>
    <t xml:space="preserve">This Worksheet is used to combine the various data items and provide source locations for charts and the graph. Changes to the data on the Summary worksheet will cause changes to data on this worksheet and those changes will be reflected in the charts and graph. </t>
  </si>
  <si>
    <t>General Instiutional</t>
  </si>
  <si>
    <t xml:space="preserve">                                                                                      FY 2005 Sponsored Programs Activity Report                                                         Awards* Received FY 2004 and FY 2005 by Academic Unit                                                                                                         </t>
  </si>
  <si>
    <t>Dean of Students</t>
  </si>
  <si>
    <t>Medical Lab &amp; Radiation Sciences</t>
  </si>
  <si>
    <t>Nursing</t>
  </si>
  <si>
    <t>Rehab &amp; Movement Sciences</t>
  </si>
  <si>
    <t xml:space="preserve">Sponsored program awards* -- totaling $123,327,917 in FY2005.  </t>
  </si>
  <si>
    <t>Revised 7/06</t>
  </si>
  <si>
    <t xml:space="preserve">FY 2005 Sponsored Programs Activity Report (Revised 7/06)                                                  </t>
  </si>
  <si>
    <t xml:space="preserve">FY 2005 Sponsored Programs Activity Report (Revised 7/06)                                                 </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</si>
</sst>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 numFmtId="165" formatCode="_(* #,##0.0_);_(* \(#,##0.0\);_(* &quot;-&quot;??_);_(@_)"/>
    <numFmt numFmtId="166" formatCode="_(* #,##0_);_(* \(#,##0\);_(* &quot;-&quot;??_);_(@_)"/>
    <numFmt numFmtId="167" formatCode="&quot;Yes&quot;;&quot;Yes&quot;;&quot;No&quot;"/>
    <numFmt numFmtId="168" formatCode="&quot;True&quot;;&quot;True&quot;;&quot;False&quot;"/>
    <numFmt numFmtId="169" formatCode="&quot;On&quot;;&quot;On&quot;;&quot;Off&quot;"/>
    <numFmt numFmtId="170" formatCode="[$€-2]\ #,##0.00_);[Red]\([$€-2]\ #,##0.00\)"/>
    <numFmt numFmtId="171" formatCode="[$-409]dddd\,\ mmmm\ dd\,\ yyyy"/>
    <numFmt numFmtId="172" formatCode="m/d/yy;@"/>
    <numFmt numFmtId="173" formatCode="0.0%"/>
    <numFmt numFmtId="174" formatCode="00"/>
    <numFmt numFmtId="175" formatCode="0.E+00"/>
    <numFmt numFmtId="176" formatCode="00000"/>
    <numFmt numFmtId="177" formatCode="_(&quot;$&quot;* #"/>
    <numFmt numFmtId="178" formatCode="&quot;$&quot;#,##0"/>
    <numFmt numFmtId="179" formatCode="_(&quot;$&quot;* #,##0.0_);_(&quot;$&quot;* \(#,##0.0\);_(&quot;$&quot;* &quot;-&quot;??_);_(@_)"/>
    <numFmt numFmtId="180" formatCode="_(&quot;$&quot;* #,##0_);_(&quot;$&quot;* \(#,##0\);_(&quot;$&quot;* &quot;-&quot;??_);_(@_)"/>
    <numFmt numFmtId="181" formatCode="0.0"/>
    <numFmt numFmtId="182" formatCode="#,"/>
    <numFmt numFmtId="183" formatCode="0.0,,"/>
    <numFmt numFmtId="184" formatCode="_(* #,##0.000_);_(* \(#,##0.000\);_(* &quot;-&quot;??_);_(@_)"/>
    <numFmt numFmtId="185" formatCode="_(* #,##0.0000_);_(* \(#,##0.0000\);_(* &quot;-&quot;??_);_(@_)"/>
    <numFmt numFmtId="186" formatCode="_(* #,##0.0_);_(* \(#,##0.0\);_(* &quot;-&quot;?_);_(@_)"/>
    <numFmt numFmtId="187" formatCode="&quot;$&quot;#,##0.00"/>
    <numFmt numFmtId="188" formatCode="&quot;$&quot;#,##0.0"/>
    <numFmt numFmtId="189" formatCode="_(&quot;$&quot;* #,##0.000_);_(&quot;$&quot;* \(#,##0.000\);_(&quot;$&quot;* &quot;-&quot;??_);_(@_)"/>
    <numFmt numFmtId="190" formatCode="0.000%"/>
  </numFmts>
  <fonts count="68">
    <font>
      <sz val="10"/>
      <name val="Arial"/>
      <family val="0"/>
    </font>
    <font>
      <sz val="22"/>
      <name val="Arial"/>
      <family val="0"/>
    </font>
    <font>
      <sz val="6.5"/>
      <name val="Small Fonts"/>
      <family val="0"/>
    </font>
    <font>
      <b/>
      <sz val="6.5"/>
      <name val="Small Fonts"/>
      <family val="0"/>
    </font>
    <font>
      <b/>
      <sz val="6.5"/>
      <name val="Arial"/>
      <family val="0"/>
    </font>
    <font>
      <u val="single"/>
      <sz val="10"/>
      <color indexed="12"/>
      <name val="Arial"/>
      <family val="0"/>
    </font>
    <font>
      <u val="single"/>
      <sz val="10"/>
      <color indexed="36"/>
      <name val="Arial"/>
      <family val="0"/>
    </font>
    <font>
      <b/>
      <sz val="14"/>
      <name val="Arial"/>
      <family val="2"/>
    </font>
    <font>
      <b/>
      <sz val="10"/>
      <name val="Arial"/>
      <family val="2"/>
    </font>
    <font>
      <b/>
      <sz val="12"/>
      <name val="Arial"/>
      <family val="2"/>
    </font>
    <font>
      <b/>
      <sz val="9"/>
      <name val="Arial"/>
      <family val="2"/>
    </font>
    <font>
      <sz val="12"/>
      <name val="Arial"/>
      <family val="2"/>
    </font>
    <font>
      <sz val="12"/>
      <name val="Helvetica"/>
      <family val="2"/>
    </font>
    <font>
      <sz val="10"/>
      <name val="Helvetica"/>
      <family val="2"/>
    </font>
    <font>
      <b/>
      <sz val="10"/>
      <name val="Helvetica"/>
      <family val="0"/>
    </font>
    <font>
      <sz val="8"/>
      <name val="Helvetica"/>
      <family val="2"/>
    </font>
    <font>
      <sz val="12"/>
      <color indexed="10"/>
      <name val="Arial"/>
      <family val="2"/>
    </font>
    <font>
      <i/>
      <sz val="12"/>
      <name val="Arial"/>
      <family val="2"/>
    </font>
    <font>
      <sz val="9"/>
      <color indexed="10"/>
      <name val="Geneva"/>
      <family val="0"/>
    </font>
    <font>
      <sz val="9"/>
      <name val="Geneva"/>
      <family val="0"/>
    </font>
    <font>
      <b/>
      <sz val="12"/>
      <name val="Helvetica"/>
      <family val="0"/>
    </font>
    <font>
      <sz val="14"/>
      <name val="Arial"/>
      <family val="0"/>
    </font>
    <font>
      <sz val="9"/>
      <name val="Arial"/>
      <family val="0"/>
    </font>
    <font>
      <sz val="8"/>
      <name val="Arial"/>
      <family val="0"/>
    </font>
    <font>
      <sz val="11"/>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5.5"/>
      <color indexed="8"/>
      <name val="Arial"/>
      <family val="0"/>
    </font>
    <font>
      <sz val="12"/>
      <color indexed="8"/>
      <name val="Arial"/>
      <family val="0"/>
    </font>
    <font>
      <b/>
      <sz val="12"/>
      <color indexed="8"/>
      <name val="Arial"/>
      <family val="0"/>
    </font>
    <font>
      <b/>
      <sz val="14"/>
      <color indexed="8"/>
      <name val="Arial"/>
      <family val="0"/>
    </font>
    <font>
      <sz val="18.25"/>
      <color indexed="8"/>
      <name val="Arial"/>
      <family val="0"/>
    </font>
    <font>
      <sz val="12"/>
      <color indexed="8"/>
      <name val="Helvetica"/>
      <family val="0"/>
    </font>
    <font>
      <b/>
      <sz val="12"/>
      <color indexed="8"/>
      <name val="Helvetica"/>
      <family val="0"/>
    </font>
    <font>
      <sz val="11"/>
      <color indexed="8"/>
      <name val="Helvetica"/>
      <family val="0"/>
    </font>
    <font>
      <b/>
      <i/>
      <sz val="14.2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color indexed="63"/>
      </left>
      <right style="thin"/>
      <top>
        <color indexed="63"/>
      </top>
      <bottom>
        <color indexed="63"/>
      </bottom>
    </border>
    <border>
      <left>
        <color indexed="63"/>
      </left>
      <right style="thin"/>
      <top style="thin"/>
      <bottom style="thin"/>
    </border>
    <border>
      <left>
        <color indexed="63"/>
      </left>
      <right>
        <color indexed="63"/>
      </right>
      <top>
        <color indexed="63"/>
      </top>
      <bottom style="medium"/>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double"/>
    </border>
    <border>
      <left>
        <color indexed="63"/>
      </left>
      <right>
        <color indexed="63"/>
      </right>
      <top style="double"/>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5"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11" fillId="0" borderId="0">
      <alignment/>
      <protection/>
    </xf>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300">
    <xf numFmtId="0" fontId="0" fillId="0" borderId="0" xfId="0" applyAlignment="1">
      <alignment/>
    </xf>
    <xf numFmtId="166" fontId="3" fillId="33" borderId="0" xfId="42" applyNumberFormat="1" applyFont="1" applyFill="1" applyBorder="1" applyAlignment="1">
      <alignment horizontal="left" vertical="top" wrapText="1"/>
    </xf>
    <xf numFmtId="166" fontId="0" fillId="33" borderId="0" xfId="42" applyNumberFormat="1" applyFont="1" applyFill="1" applyBorder="1" applyAlignment="1">
      <alignment horizontal="center" vertical="top" wrapText="1"/>
    </xf>
    <xf numFmtId="0" fontId="8" fillId="33" borderId="0" xfId="0" applyFont="1" applyFill="1" applyBorder="1" applyAlignment="1">
      <alignment horizontal="left" vertical="top" wrapText="1"/>
    </xf>
    <xf numFmtId="0" fontId="0" fillId="33" borderId="0" xfId="0" applyFill="1" applyBorder="1" applyAlignment="1">
      <alignment horizontal="left" vertical="top" wrapText="1"/>
    </xf>
    <xf numFmtId="0" fontId="0" fillId="33" borderId="0" xfId="0" applyFill="1" applyAlignment="1">
      <alignment horizontal="left" vertical="top" wrapText="1"/>
    </xf>
    <xf numFmtId="0" fontId="0" fillId="33" borderId="10" xfId="0" applyFill="1" applyBorder="1" applyAlignment="1">
      <alignment horizontal="left" vertical="top" wrapText="1"/>
    </xf>
    <xf numFmtId="0" fontId="1" fillId="33" borderId="11" xfId="0" applyFont="1" applyFill="1" applyBorder="1" applyAlignment="1">
      <alignment horizontal="left" vertical="top" wrapText="1"/>
    </xf>
    <xf numFmtId="166" fontId="0" fillId="33" borderId="0" xfId="42" applyNumberFormat="1" applyFont="1" applyFill="1" applyBorder="1" applyAlignment="1">
      <alignment horizontal="left" vertical="top" wrapText="1"/>
    </xf>
    <xf numFmtId="166" fontId="7" fillId="33" borderId="0" xfId="42" applyNumberFormat="1" applyFont="1" applyFill="1" applyBorder="1" applyAlignment="1">
      <alignment horizontal="left" vertical="top" wrapText="1"/>
    </xf>
    <xf numFmtId="0" fontId="0" fillId="33" borderId="0" xfId="0" applyFont="1" applyFill="1" applyBorder="1" applyAlignment="1">
      <alignment horizontal="left" vertical="top" wrapText="1"/>
    </xf>
    <xf numFmtId="0" fontId="0" fillId="33" borderId="0" xfId="0" applyFont="1" applyFill="1" applyBorder="1" applyAlignment="1">
      <alignment vertical="top" wrapText="1"/>
    </xf>
    <xf numFmtId="166" fontId="2" fillId="33" borderId="0" xfId="42" applyNumberFormat="1" applyFont="1" applyFill="1" applyAlignment="1">
      <alignment horizontal="left" vertical="top" wrapText="1"/>
    </xf>
    <xf numFmtId="0" fontId="2" fillId="33" borderId="0" xfId="0" applyFont="1" applyFill="1" applyBorder="1" applyAlignment="1">
      <alignment horizontal="left" vertical="top" wrapText="1"/>
    </xf>
    <xf numFmtId="0" fontId="0" fillId="33" borderId="0" xfId="0" applyFill="1" applyBorder="1" applyAlignment="1">
      <alignment vertical="top" wrapText="1"/>
    </xf>
    <xf numFmtId="166" fontId="13" fillId="33" borderId="0" xfId="42" applyNumberFormat="1" applyFont="1" applyFill="1" applyAlignment="1">
      <alignment/>
    </xf>
    <xf numFmtId="0" fontId="0" fillId="33" borderId="0" xfId="0" applyFill="1" applyAlignment="1">
      <alignment/>
    </xf>
    <xf numFmtId="166" fontId="13" fillId="33" borderId="0" xfId="42" applyNumberFormat="1" applyFont="1" applyFill="1" applyAlignment="1">
      <alignment/>
    </xf>
    <xf numFmtId="166" fontId="11" fillId="33" borderId="0" xfId="42" applyNumberFormat="1" applyFont="1" applyFill="1" applyAlignment="1">
      <alignment/>
    </xf>
    <xf numFmtId="166" fontId="0" fillId="33" borderId="0" xfId="42" applyNumberFormat="1" applyFont="1" applyFill="1" applyAlignment="1">
      <alignment/>
    </xf>
    <xf numFmtId="166" fontId="11" fillId="33" borderId="0" xfId="42" applyNumberFormat="1" applyFont="1" applyFill="1" applyAlignment="1">
      <alignment/>
    </xf>
    <xf numFmtId="166" fontId="12" fillId="33" borderId="0" xfId="42" applyNumberFormat="1" applyFont="1" applyFill="1" applyAlignment="1">
      <alignment/>
    </xf>
    <xf numFmtId="166" fontId="13" fillId="33" borderId="0" xfId="42" applyNumberFormat="1" applyFont="1" applyFill="1" applyBorder="1" applyAlignment="1">
      <alignment/>
    </xf>
    <xf numFmtId="166" fontId="13" fillId="33" borderId="0" xfId="42" applyNumberFormat="1" applyFont="1" applyFill="1" applyBorder="1" applyAlignment="1">
      <alignment horizontal="right"/>
    </xf>
    <xf numFmtId="166" fontId="12" fillId="33" borderId="0" xfId="42" applyNumberFormat="1" applyFont="1" applyFill="1" applyBorder="1" applyAlignment="1">
      <alignment/>
    </xf>
    <xf numFmtId="166" fontId="11" fillId="33" borderId="0" xfId="42" applyNumberFormat="1" applyFont="1" applyFill="1" applyBorder="1" applyAlignment="1">
      <alignment/>
    </xf>
    <xf numFmtId="166" fontId="15" fillId="33" borderId="0" xfId="42" applyNumberFormat="1" applyFont="1" applyFill="1" applyAlignment="1">
      <alignment/>
    </xf>
    <xf numFmtId="0" fontId="0" fillId="33" borderId="0" xfId="0" applyFill="1" applyBorder="1" applyAlignment="1">
      <alignment horizontal="center" vertical="top" wrapText="1"/>
    </xf>
    <xf numFmtId="166" fontId="8" fillId="33" borderId="0" xfId="42" applyNumberFormat="1" applyFont="1" applyFill="1" applyBorder="1" applyAlignment="1">
      <alignment horizontal="left" vertical="top" wrapText="1"/>
    </xf>
    <xf numFmtId="0" fontId="9" fillId="33" borderId="0" xfId="0" applyFont="1" applyFill="1" applyAlignment="1">
      <alignment/>
    </xf>
    <xf numFmtId="0" fontId="2" fillId="33" borderId="0" xfId="0" applyFont="1" applyFill="1" applyAlignment="1">
      <alignment horizontal="left" vertical="top" wrapText="1"/>
    </xf>
    <xf numFmtId="166" fontId="2" fillId="33" borderId="0" xfId="42" applyNumberFormat="1" applyFont="1" applyFill="1" applyAlignment="1">
      <alignment horizontal="center" vertical="top" wrapText="1"/>
    </xf>
    <xf numFmtId="166" fontId="8" fillId="33" borderId="0" xfId="42" applyNumberFormat="1" applyFont="1" applyFill="1" applyBorder="1" applyAlignment="1">
      <alignment horizontal="left" vertical="top" wrapText="1"/>
    </xf>
    <xf numFmtId="0" fontId="0" fillId="33" borderId="0" xfId="0" applyFill="1" applyAlignment="1">
      <alignment/>
    </xf>
    <xf numFmtId="166" fontId="8" fillId="33" borderId="0" xfId="42" applyNumberFormat="1" applyFont="1" applyFill="1" applyBorder="1" applyAlignment="1">
      <alignment vertical="top" wrapText="1"/>
    </xf>
    <xf numFmtId="166" fontId="8" fillId="33" borderId="12" xfId="42" applyNumberFormat="1" applyFont="1" applyFill="1" applyBorder="1" applyAlignment="1">
      <alignment horizontal="left" vertical="top" wrapText="1"/>
    </xf>
    <xf numFmtId="166" fontId="0" fillId="34" borderId="0" xfId="42" applyNumberFormat="1" applyFont="1" applyFill="1" applyBorder="1" applyAlignment="1">
      <alignment horizontal="left" vertical="top" wrapText="1"/>
    </xf>
    <xf numFmtId="166" fontId="7" fillId="34" borderId="0" xfId="42" applyNumberFormat="1" applyFont="1" applyFill="1" applyBorder="1" applyAlignment="1">
      <alignment horizontal="left" vertical="top" wrapText="1"/>
    </xf>
    <xf numFmtId="0" fontId="0" fillId="34" borderId="0" xfId="0" applyFill="1" applyBorder="1" applyAlignment="1">
      <alignment horizontal="left" vertical="top" wrapText="1"/>
    </xf>
    <xf numFmtId="0" fontId="0" fillId="34" borderId="0" xfId="0" applyFill="1" applyAlignment="1">
      <alignment horizontal="left" vertical="top" wrapText="1"/>
    </xf>
    <xf numFmtId="0" fontId="0" fillId="34" borderId="0" xfId="0" applyFont="1" applyFill="1" applyBorder="1" applyAlignment="1">
      <alignment horizontal="left" vertical="top" wrapText="1"/>
    </xf>
    <xf numFmtId="166" fontId="2" fillId="34" borderId="0" xfId="42" applyNumberFormat="1" applyFont="1" applyFill="1" applyAlignment="1">
      <alignment horizontal="left" vertical="top" wrapText="1"/>
    </xf>
    <xf numFmtId="166" fontId="3" fillId="34" borderId="0" xfId="42" applyNumberFormat="1" applyFont="1" applyFill="1" applyBorder="1" applyAlignment="1">
      <alignment horizontal="left" vertical="top" wrapText="1"/>
    </xf>
    <xf numFmtId="0" fontId="0" fillId="34" borderId="0" xfId="0" applyFill="1" applyAlignment="1">
      <alignment/>
    </xf>
    <xf numFmtId="166" fontId="11" fillId="34" borderId="0" xfId="42" applyNumberFormat="1" applyFont="1" applyFill="1" applyAlignment="1">
      <alignment/>
    </xf>
    <xf numFmtId="166" fontId="11" fillId="34" borderId="0" xfId="42" applyNumberFormat="1" applyFont="1" applyFill="1" applyAlignment="1">
      <alignment horizontal="center"/>
    </xf>
    <xf numFmtId="166" fontId="16" fillId="34" borderId="0" xfId="42" applyNumberFormat="1" applyFont="1" applyFill="1" applyAlignment="1">
      <alignment horizontal="center"/>
    </xf>
    <xf numFmtId="166" fontId="17" fillId="34" borderId="0" xfId="42" applyNumberFormat="1" applyFont="1" applyFill="1" applyAlignment="1">
      <alignment/>
    </xf>
    <xf numFmtId="181" fontId="18" fillId="34" borderId="0" xfId="0" applyNumberFormat="1" applyFont="1" applyFill="1" applyAlignment="1">
      <alignment horizontal="center"/>
    </xf>
    <xf numFmtId="181" fontId="19" fillId="34" borderId="0" xfId="57" applyNumberFormat="1" applyFont="1" applyFill="1" applyBorder="1">
      <alignment/>
      <protection/>
    </xf>
    <xf numFmtId="166" fontId="16" fillId="34" borderId="0" xfId="42" applyNumberFormat="1" applyFont="1" applyFill="1" applyAlignment="1">
      <alignment/>
    </xf>
    <xf numFmtId="185" fontId="11" fillId="34" borderId="0" xfId="42" applyNumberFormat="1" applyFont="1" applyFill="1" applyAlignment="1">
      <alignment/>
    </xf>
    <xf numFmtId="0" fontId="0" fillId="34" borderId="0" xfId="0" applyFill="1" applyBorder="1" applyAlignment="1">
      <alignment horizontal="center" vertical="top" wrapText="1"/>
    </xf>
    <xf numFmtId="166" fontId="0" fillId="34" borderId="0" xfId="42" applyNumberFormat="1" applyFont="1" applyFill="1" applyBorder="1" applyAlignment="1">
      <alignment horizontal="center" vertical="top" wrapText="1"/>
    </xf>
    <xf numFmtId="166" fontId="8" fillId="34" borderId="0" xfId="42" applyNumberFormat="1" applyFont="1" applyFill="1" applyBorder="1" applyAlignment="1">
      <alignment horizontal="left" vertical="top" wrapText="1"/>
    </xf>
    <xf numFmtId="0" fontId="8" fillId="34" borderId="0" xfId="0" applyFont="1" applyFill="1" applyBorder="1" applyAlignment="1">
      <alignment horizontal="left" vertical="top" wrapText="1"/>
    </xf>
    <xf numFmtId="166" fontId="0" fillId="34" borderId="0" xfId="42" applyNumberFormat="1" applyFont="1" applyFill="1" applyBorder="1" applyAlignment="1">
      <alignment horizontal="left" vertical="top" wrapText="1"/>
    </xf>
    <xf numFmtId="0" fontId="0" fillId="34" borderId="0" xfId="0" applyFont="1" applyFill="1" applyBorder="1" applyAlignment="1">
      <alignment horizontal="center" vertical="top" wrapText="1"/>
    </xf>
    <xf numFmtId="166" fontId="0" fillId="34" borderId="0" xfId="42" applyNumberFormat="1" applyFont="1" applyFill="1" applyBorder="1" applyAlignment="1">
      <alignment horizontal="center" vertical="top" wrapText="1"/>
    </xf>
    <xf numFmtId="14" fontId="0" fillId="34" borderId="0" xfId="0" applyNumberFormat="1" applyFill="1" applyBorder="1" applyAlignment="1">
      <alignment horizontal="left" vertical="top" wrapText="1"/>
    </xf>
    <xf numFmtId="0" fontId="0" fillId="34" borderId="0" xfId="0" applyFont="1" applyFill="1" applyAlignment="1">
      <alignment horizontal="left" vertical="top" wrapText="1"/>
    </xf>
    <xf numFmtId="0" fontId="8" fillId="34" borderId="0" xfId="0" applyFont="1" applyFill="1" applyBorder="1" applyAlignment="1">
      <alignment horizontal="left" vertical="top" wrapText="1"/>
    </xf>
    <xf numFmtId="166" fontId="8" fillId="34" borderId="0" xfId="0" applyNumberFormat="1" applyFont="1" applyFill="1" applyBorder="1" applyAlignment="1">
      <alignment horizontal="center" vertical="top" wrapText="1"/>
    </xf>
    <xf numFmtId="166" fontId="8" fillId="34" borderId="0" xfId="42" applyNumberFormat="1" applyFont="1" applyFill="1" applyBorder="1" applyAlignment="1">
      <alignment horizontal="center" vertical="top" wrapText="1"/>
    </xf>
    <xf numFmtId="0" fontId="0" fillId="34" borderId="0" xfId="0" applyFill="1" applyAlignment="1">
      <alignment horizontal="center" vertical="top" wrapText="1"/>
    </xf>
    <xf numFmtId="166" fontId="0" fillId="34" borderId="0" xfId="42" applyNumberFormat="1" applyFont="1" applyFill="1" applyAlignment="1">
      <alignment horizontal="center" vertical="top" wrapText="1"/>
    </xf>
    <xf numFmtId="166" fontId="0" fillId="34" borderId="0" xfId="42" applyNumberFormat="1" applyFont="1" applyFill="1" applyAlignment="1">
      <alignment horizontal="left" vertical="top" wrapText="1"/>
    </xf>
    <xf numFmtId="1" fontId="8" fillId="34" borderId="0" xfId="0" applyNumberFormat="1" applyFont="1" applyFill="1" applyBorder="1" applyAlignment="1">
      <alignment horizontal="right" vertical="top" wrapText="1"/>
    </xf>
    <xf numFmtId="0" fontId="8" fillId="34" borderId="0" xfId="0" applyFont="1" applyFill="1" applyBorder="1" applyAlignment="1">
      <alignment horizontal="right" vertical="top" wrapText="1"/>
    </xf>
    <xf numFmtId="178" fontId="8" fillId="34" borderId="0" xfId="0" applyNumberFormat="1" applyFont="1" applyFill="1" applyBorder="1" applyAlignment="1">
      <alignment horizontal="right" vertical="top" wrapText="1"/>
    </xf>
    <xf numFmtId="14" fontId="8" fillId="34" borderId="0" xfId="0" applyNumberFormat="1" applyFont="1" applyFill="1" applyBorder="1" applyAlignment="1">
      <alignment horizontal="left" vertical="top" wrapText="1"/>
    </xf>
    <xf numFmtId="178" fontId="0" fillId="34" borderId="0" xfId="0" applyNumberFormat="1" applyFont="1" applyFill="1" applyBorder="1" applyAlignment="1">
      <alignment horizontal="right" vertical="top" wrapText="1"/>
    </xf>
    <xf numFmtId="1" fontId="0" fillId="34" borderId="0" xfId="42" applyNumberFormat="1" applyFont="1" applyFill="1" applyBorder="1" applyAlignment="1">
      <alignment horizontal="right" vertical="top" wrapText="1"/>
    </xf>
    <xf numFmtId="0" fontId="0" fillId="34" borderId="11" xfId="0" applyFill="1" applyBorder="1" applyAlignment="1">
      <alignment horizontal="center" vertical="top" wrapText="1"/>
    </xf>
    <xf numFmtId="0" fontId="0" fillId="34" borderId="11" xfId="0" applyFill="1" applyBorder="1" applyAlignment="1">
      <alignment horizontal="left" vertical="top" wrapText="1"/>
    </xf>
    <xf numFmtId="166" fontId="2" fillId="34" borderId="0" xfId="42" applyNumberFormat="1" applyFont="1" applyFill="1" applyAlignment="1">
      <alignment horizontal="center" vertical="top" wrapText="1"/>
    </xf>
    <xf numFmtId="0" fontId="8" fillId="34" borderId="0" xfId="0" applyFont="1" applyFill="1" applyAlignment="1">
      <alignment horizontal="left" vertical="top" wrapText="1"/>
    </xf>
    <xf numFmtId="0" fontId="0" fillId="34" borderId="0" xfId="0" applyFill="1" applyAlignment="1">
      <alignment/>
    </xf>
    <xf numFmtId="0" fontId="0" fillId="34" borderId="0" xfId="0" applyFill="1" applyAlignment="1">
      <alignment horizontal="right"/>
    </xf>
    <xf numFmtId="0" fontId="0" fillId="34" borderId="0" xfId="0" applyFont="1" applyFill="1" applyAlignment="1">
      <alignment vertical="top" wrapText="1"/>
    </xf>
    <xf numFmtId="0" fontId="8" fillId="33" borderId="0" xfId="0" applyFont="1" applyFill="1" applyBorder="1" applyAlignment="1">
      <alignment horizontal="left" vertical="top" wrapText="1"/>
    </xf>
    <xf numFmtId="0" fontId="2" fillId="33" borderId="0" xfId="0" applyFont="1" applyFill="1" applyAlignment="1">
      <alignment horizontal="center" vertical="top" wrapText="1"/>
    </xf>
    <xf numFmtId="0" fontId="3" fillId="33" borderId="0" xfId="0" applyFont="1" applyFill="1" applyBorder="1" applyAlignment="1">
      <alignment horizontal="left" vertical="top" wrapText="1"/>
    </xf>
    <xf numFmtId="0" fontId="4" fillId="33" borderId="0" xfId="0" applyFont="1" applyFill="1" applyBorder="1" applyAlignment="1">
      <alignment horizontal="left" vertical="top" wrapText="1"/>
    </xf>
    <xf numFmtId="49" fontId="14" fillId="33" borderId="0" xfId="42" applyNumberFormat="1" applyFont="1" applyFill="1" applyBorder="1" applyAlignment="1">
      <alignment horizontal="center"/>
    </xf>
    <xf numFmtId="166" fontId="13" fillId="33" borderId="0" xfId="42" applyNumberFormat="1" applyFont="1" applyFill="1" applyBorder="1" applyAlignment="1">
      <alignment horizontal="center"/>
    </xf>
    <xf numFmtId="1" fontId="13" fillId="33" borderId="0" xfId="42" applyNumberFormat="1" applyFont="1" applyFill="1" applyBorder="1" applyAlignment="1">
      <alignment horizontal="center"/>
    </xf>
    <xf numFmtId="166" fontId="20" fillId="33" borderId="13" xfId="42" applyNumberFormat="1" applyFont="1" applyFill="1" applyBorder="1" applyAlignment="1">
      <alignment horizontal="center"/>
    </xf>
    <xf numFmtId="166" fontId="20" fillId="33" borderId="11" xfId="42" applyNumberFormat="1" applyFont="1" applyFill="1" applyBorder="1" applyAlignment="1">
      <alignment horizontal="center"/>
    </xf>
    <xf numFmtId="1" fontId="20" fillId="33" borderId="14" xfId="42" applyNumberFormat="1" applyFont="1" applyFill="1" applyBorder="1" applyAlignment="1">
      <alignment horizontal="center"/>
    </xf>
    <xf numFmtId="166" fontId="12" fillId="33" borderId="0" xfId="42" applyNumberFormat="1" applyFont="1" applyFill="1" applyBorder="1" applyAlignment="1">
      <alignment horizontal="right"/>
    </xf>
    <xf numFmtId="0" fontId="0" fillId="33" borderId="11" xfId="0" applyFill="1" applyBorder="1" applyAlignment="1">
      <alignment horizontal="center" vertical="top" wrapText="1"/>
    </xf>
    <xf numFmtId="0" fontId="0" fillId="33" borderId="0" xfId="0" applyFill="1" applyAlignment="1">
      <alignment vertical="top" wrapText="1"/>
    </xf>
    <xf numFmtId="178" fontId="0" fillId="33" borderId="0" xfId="44" applyNumberFormat="1" applyFont="1" applyFill="1" applyBorder="1" applyAlignment="1">
      <alignment horizontal="right" vertical="top" wrapText="1"/>
    </xf>
    <xf numFmtId="10" fontId="0" fillId="33" borderId="0" xfId="60" applyNumberFormat="1" applyFont="1" applyFill="1" applyBorder="1" applyAlignment="1">
      <alignment horizontal="center" vertical="top" wrapText="1"/>
    </xf>
    <xf numFmtId="1" fontId="12" fillId="33" borderId="15" xfId="42" applyNumberFormat="1" applyFont="1" applyFill="1" applyBorder="1" applyAlignment="1">
      <alignment horizontal="center"/>
    </xf>
    <xf numFmtId="166" fontId="12" fillId="33" borderId="15" xfId="42" applyNumberFormat="1" applyFont="1" applyFill="1" applyBorder="1" applyAlignment="1">
      <alignment/>
    </xf>
    <xf numFmtId="166" fontId="12" fillId="33" borderId="15" xfId="42" applyNumberFormat="1" applyFont="1" applyFill="1" applyBorder="1" applyAlignment="1">
      <alignment horizontal="center"/>
    </xf>
    <xf numFmtId="166" fontId="12" fillId="33" borderId="14" xfId="42" applyNumberFormat="1" applyFont="1" applyFill="1" applyBorder="1" applyAlignment="1">
      <alignment horizontal="right"/>
    </xf>
    <xf numFmtId="166" fontId="20" fillId="33" borderId="10" xfId="42" applyNumberFormat="1" applyFont="1" applyFill="1" applyBorder="1" applyAlignment="1">
      <alignment horizontal="center"/>
    </xf>
    <xf numFmtId="166" fontId="20" fillId="33" borderId="16" xfId="42" applyNumberFormat="1" applyFont="1" applyFill="1" applyBorder="1" applyAlignment="1">
      <alignment horizontal="center"/>
    </xf>
    <xf numFmtId="166" fontId="20" fillId="33" borderId="13" xfId="42" applyNumberFormat="1" applyFont="1" applyFill="1" applyBorder="1" applyAlignment="1">
      <alignment horizontal="center"/>
    </xf>
    <xf numFmtId="166" fontId="12" fillId="33" borderId="12" xfId="42" applyNumberFormat="1" applyFont="1" applyFill="1" applyBorder="1" applyAlignment="1">
      <alignment/>
    </xf>
    <xf numFmtId="165" fontId="12" fillId="33" borderId="12" xfId="42" applyNumberFormat="1" applyFont="1" applyFill="1" applyBorder="1" applyAlignment="1">
      <alignment/>
    </xf>
    <xf numFmtId="166" fontId="8" fillId="33" borderId="0" xfId="42" applyNumberFormat="1" applyFont="1" applyFill="1" applyBorder="1" applyAlignment="1">
      <alignment horizontal="center" vertical="top" wrapText="1"/>
    </xf>
    <xf numFmtId="166" fontId="8" fillId="34" borderId="0" xfId="42" applyNumberFormat="1" applyFont="1" applyFill="1" applyBorder="1" applyAlignment="1">
      <alignment horizontal="left" vertical="top" wrapText="1"/>
    </xf>
    <xf numFmtId="0" fontId="8" fillId="34" borderId="0" xfId="0" applyFont="1" applyFill="1" applyBorder="1" applyAlignment="1">
      <alignment horizontal="left" vertical="top" wrapText="1"/>
    </xf>
    <xf numFmtId="0" fontId="8" fillId="34" borderId="0" xfId="0" applyFont="1" applyFill="1" applyAlignment="1">
      <alignment horizontal="left" vertical="top" wrapText="1"/>
    </xf>
    <xf numFmtId="0" fontId="8" fillId="33" borderId="0" xfId="0" applyFont="1" applyFill="1" applyBorder="1" applyAlignment="1">
      <alignment horizontal="center" vertical="top" wrapText="1"/>
    </xf>
    <xf numFmtId="0" fontId="8" fillId="33" borderId="0" xfId="0" applyFont="1" applyFill="1" applyBorder="1" applyAlignment="1">
      <alignment horizontal="center" vertical="top" wrapText="1"/>
    </xf>
    <xf numFmtId="0" fontId="0" fillId="33" borderId="0" xfId="0" applyFont="1" applyFill="1" applyBorder="1" applyAlignment="1">
      <alignment horizontal="left" vertical="top" wrapText="1"/>
    </xf>
    <xf numFmtId="166" fontId="0" fillId="33" borderId="0" xfId="42" applyNumberFormat="1" applyFont="1" applyFill="1" applyBorder="1" applyAlignment="1">
      <alignment horizontal="center" vertical="top" wrapText="1"/>
    </xf>
    <xf numFmtId="166" fontId="0" fillId="34" borderId="0" xfId="42" applyNumberFormat="1" applyFont="1" applyFill="1" applyBorder="1" applyAlignment="1">
      <alignment horizontal="center" vertical="top" wrapText="1"/>
    </xf>
    <xf numFmtId="166" fontId="0" fillId="34" borderId="0" xfId="42" applyNumberFormat="1" applyFont="1" applyFill="1" applyBorder="1" applyAlignment="1">
      <alignment horizontal="left" vertical="top" wrapText="1"/>
    </xf>
    <xf numFmtId="0" fontId="0" fillId="34" borderId="0" xfId="0" applyFont="1" applyFill="1" applyAlignment="1">
      <alignment horizontal="left" vertical="top" wrapText="1"/>
    </xf>
    <xf numFmtId="0" fontId="0" fillId="34" borderId="0" xfId="0" applyFont="1" applyFill="1" applyBorder="1" applyAlignment="1">
      <alignment horizontal="left" vertical="top" wrapText="1"/>
    </xf>
    <xf numFmtId="0" fontId="0" fillId="33" borderId="0" xfId="0" applyFont="1" applyFill="1" applyBorder="1" applyAlignment="1">
      <alignment horizontal="center" vertical="top" wrapText="1"/>
    </xf>
    <xf numFmtId="166" fontId="8" fillId="34" borderId="0" xfId="42" applyNumberFormat="1" applyFont="1" applyFill="1" applyBorder="1" applyAlignment="1">
      <alignment horizontal="center" vertical="top" wrapText="1"/>
    </xf>
    <xf numFmtId="0" fontId="10" fillId="33" borderId="12" xfId="0" applyFont="1" applyFill="1" applyBorder="1" applyAlignment="1">
      <alignment horizontal="center" vertical="top" wrapText="1"/>
    </xf>
    <xf numFmtId="0" fontId="0" fillId="33" borderId="0" xfId="0" applyFill="1" applyAlignment="1">
      <alignment horizontal="center" vertical="top" wrapText="1"/>
    </xf>
    <xf numFmtId="0" fontId="8" fillId="33" borderId="0" xfId="0" applyFont="1" applyFill="1" applyAlignment="1">
      <alignment horizontal="center" vertical="top" wrapText="1"/>
    </xf>
    <xf numFmtId="0" fontId="10" fillId="33" borderId="0" xfId="0" applyFont="1" applyFill="1" applyBorder="1" applyAlignment="1">
      <alignment horizontal="center" vertical="top" wrapText="1"/>
    </xf>
    <xf numFmtId="0" fontId="0" fillId="34" borderId="0" xfId="0" applyFill="1" applyAlignment="1">
      <alignment horizontal="center"/>
    </xf>
    <xf numFmtId="0" fontId="8" fillId="34" borderId="0" xfId="0" applyFont="1" applyFill="1" applyBorder="1" applyAlignment="1">
      <alignment horizontal="center" vertical="top" wrapText="1"/>
    </xf>
    <xf numFmtId="0" fontId="8" fillId="33" borderId="0" xfId="0" applyFont="1" applyFill="1" applyAlignment="1">
      <alignment horizontal="left" vertical="top" wrapText="1"/>
    </xf>
    <xf numFmtId="0" fontId="8" fillId="33" borderId="0" xfId="0" applyFont="1" applyFill="1" applyAlignment="1">
      <alignment horizontal="left" vertical="top" wrapText="1"/>
    </xf>
    <xf numFmtId="1" fontId="0" fillId="34" borderId="0" xfId="0" applyNumberFormat="1" applyFont="1" applyFill="1" applyBorder="1" applyAlignment="1">
      <alignment horizontal="center" vertical="top" wrapText="1"/>
    </xf>
    <xf numFmtId="1" fontId="8" fillId="34" borderId="0" xfId="0" applyNumberFormat="1" applyFont="1" applyFill="1" applyBorder="1" applyAlignment="1">
      <alignment horizontal="center" vertical="top" wrapText="1"/>
    </xf>
    <xf numFmtId="0" fontId="0" fillId="34" borderId="0" xfId="0" applyFont="1" applyFill="1" applyBorder="1" applyAlignment="1">
      <alignment horizontal="left" vertical="top" wrapText="1"/>
    </xf>
    <xf numFmtId="0" fontId="0" fillId="34" borderId="0" xfId="0" applyFont="1" applyFill="1" applyAlignment="1">
      <alignment horizontal="left" vertical="top" wrapText="1"/>
    </xf>
    <xf numFmtId="0" fontId="0" fillId="34" borderId="0" xfId="0" applyFont="1" applyFill="1" applyBorder="1" applyAlignment="1">
      <alignment horizontal="left" vertical="top" wrapText="1"/>
    </xf>
    <xf numFmtId="0" fontId="0" fillId="34" borderId="0" xfId="0" applyFont="1" applyFill="1" applyAlignment="1">
      <alignment horizontal="left" vertical="top" wrapText="1"/>
    </xf>
    <xf numFmtId="1" fontId="0" fillId="34" borderId="0" xfId="0" applyNumberFormat="1" applyFont="1" applyFill="1" applyBorder="1" applyAlignment="1">
      <alignment horizontal="center" vertical="top" wrapText="1"/>
    </xf>
    <xf numFmtId="178" fontId="0" fillId="34" borderId="0" xfId="0" applyNumberFormat="1" applyFont="1" applyFill="1" applyBorder="1" applyAlignment="1">
      <alignment horizontal="right" vertical="top" wrapText="1"/>
    </xf>
    <xf numFmtId="0" fontId="0" fillId="34" borderId="0" xfId="0" applyFont="1" applyFill="1" applyBorder="1" applyAlignment="1">
      <alignment horizontal="center" vertical="top" wrapText="1"/>
    </xf>
    <xf numFmtId="1" fontId="0" fillId="34" borderId="0" xfId="42" applyNumberFormat="1" applyFont="1" applyFill="1" applyBorder="1" applyAlignment="1">
      <alignment horizontal="right" vertical="top" wrapText="1"/>
    </xf>
    <xf numFmtId="1" fontId="0" fillId="34" borderId="0" xfId="0" applyNumberFormat="1" applyFont="1" applyFill="1" applyBorder="1" applyAlignment="1">
      <alignment horizontal="right" vertical="top" wrapText="1"/>
    </xf>
    <xf numFmtId="178" fontId="0" fillId="34" borderId="0" xfId="0" applyNumberFormat="1" applyFont="1" applyFill="1" applyBorder="1" applyAlignment="1">
      <alignment horizontal="left" vertical="top" wrapText="1"/>
    </xf>
    <xf numFmtId="1" fontId="0" fillId="34" borderId="0" xfId="0" applyNumberFormat="1" applyFont="1" applyFill="1" applyBorder="1" applyAlignment="1">
      <alignment horizontal="left" vertical="top" wrapText="1"/>
    </xf>
    <xf numFmtId="1" fontId="0" fillId="34" borderId="0" xfId="0" applyNumberFormat="1" applyFont="1" applyFill="1" applyAlignment="1">
      <alignment horizontal="center" vertical="top" wrapText="1"/>
    </xf>
    <xf numFmtId="178" fontId="0" fillId="34" borderId="0" xfId="0" applyNumberFormat="1" applyFont="1" applyFill="1" applyAlignment="1">
      <alignment horizontal="left" vertical="top" wrapText="1"/>
    </xf>
    <xf numFmtId="0" fontId="0" fillId="34" borderId="0" xfId="0" applyFont="1" applyFill="1" applyAlignment="1">
      <alignment horizontal="center" vertical="top" wrapText="1"/>
    </xf>
    <xf numFmtId="1" fontId="0" fillId="34" borderId="0" xfId="0" applyNumberFormat="1" applyFont="1" applyFill="1" applyAlignment="1">
      <alignment horizontal="left" vertical="top" wrapText="1"/>
    </xf>
    <xf numFmtId="0" fontId="9" fillId="34" borderId="0" xfId="0" applyFont="1" applyFill="1" applyBorder="1" applyAlignment="1">
      <alignment horizontal="left" vertical="top" wrapText="1"/>
    </xf>
    <xf numFmtId="0" fontId="9" fillId="34" borderId="0" xfId="0" applyFont="1" applyFill="1" applyAlignment="1">
      <alignment horizontal="left" vertical="top" wrapText="1"/>
    </xf>
    <xf numFmtId="0" fontId="21" fillId="33" borderId="0" xfId="0" applyFont="1" applyFill="1" applyBorder="1" applyAlignment="1">
      <alignment horizontal="center" vertical="top" wrapText="1"/>
    </xf>
    <xf numFmtId="0" fontId="21" fillId="33" borderId="0" xfId="0" applyFont="1" applyFill="1" applyAlignment="1">
      <alignment horizontal="center" wrapText="1"/>
    </xf>
    <xf numFmtId="0" fontId="21" fillId="0" borderId="0" xfId="0" applyFont="1" applyAlignment="1">
      <alignment/>
    </xf>
    <xf numFmtId="0" fontId="21" fillId="0" borderId="0" xfId="0" applyFont="1" applyAlignment="1">
      <alignment horizontal="center"/>
    </xf>
    <xf numFmtId="6" fontId="21" fillId="0" borderId="0" xfId="0" applyNumberFormat="1" applyFont="1" applyAlignment="1">
      <alignment/>
    </xf>
    <xf numFmtId="0" fontId="7" fillId="0" borderId="0" xfId="0" applyFont="1" applyAlignment="1">
      <alignment/>
    </xf>
    <xf numFmtId="0" fontId="7" fillId="0" borderId="0" xfId="0" applyFont="1" applyAlignment="1">
      <alignment horizontal="center"/>
    </xf>
    <xf numFmtId="6" fontId="7" fillId="0" borderId="0" xfId="0" applyNumberFormat="1" applyFont="1" applyAlignment="1">
      <alignment/>
    </xf>
    <xf numFmtId="0" fontId="7" fillId="33" borderId="0" xfId="0" applyFont="1" applyFill="1" applyBorder="1" applyAlignment="1">
      <alignment horizontal="left" vertical="top" wrapText="1"/>
    </xf>
    <xf numFmtId="0" fontId="21" fillId="33" borderId="0" xfId="0" applyFont="1" applyFill="1" applyBorder="1" applyAlignment="1">
      <alignment horizontal="left" vertical="top" wrapText="1"/>
    </xf>
    <xf numFmtId="1" fontId="21" fillId="33" borderId="0" xfId="0" applyNumberFormat="1" applyFont="1" applyFill="1" applyBorder="1" applyAlignment="1">
      <alignment horizontal="center" vertical="top" wrapText="1"/>
    </xf>
    <xf numFmtId="178" fontId="21" fillId="33" borderId="0" xfId="0" applyNumberFormat="1" applyFont="1" applyFill="1" applyBorder="1" applyAlignment="1">
      <alignment horizontal="right" vertical="top" wrapText="1"/>
    </xf>
    <xf numFmtId="1" fontId="21" fillId="33" borderId="0" xfId="42" applyNumberFormat="1" applyFont="1" applyFill="1" applyBorder="1" applyAlignment="1">
      <alignment horizontal="right" vertical="top" wrapText="1"/>
    </xf>
    <xf numFmtId="0" fontId="7" fillId="0" borderId="0" xfId="0" applyFont="1" applyAlignment="1">
      <alignment horizontal="center"/>
    </xf>
    <xf numFmtId="0" fontId="7" fillId="0" borderId="0" xfId="0" applyFont="1" applyAlignment="1">
      <alignment/>
    </xf>
    <xf numFmtId="6" fontId="7" fillId="0" borderId="0" xfId="0" applyNumberFormat="1" applyFont="1" applyAlignment="1">
      <alignment/>
    </xf>
    <xf numFmtId="0" fontId="9" fillId="0" borderId="0" xfId="0" applyFont="1" applyAlignment="1">
      <alignment/>
    </xf>
    <xf numFmtId="0" fontId="22" fillId="0" borderId="0" xfId="0" applyFont="1" applyAlignment="1">
      <alignment wrapText="1"/>
    </xf>
    <xf numFmtId="10" fontId="0" fillId="0" borderId="0" xfId="60" applyNumberFormat="1" applyFont="1" applyAlignment="1">
      <alignment wrapText="1"/>
    </xf>
    <xf numFmtId="0" fontId="0" fillId="0" borderId="0" xfId="0" applyAlignment="1">
      <alignment wrapText="1"/>
    </xf>
    <xf numFmtId="166" fontId="0" fillId="0" borderId="0" xfId="42" applyNumberFormat="1" applyFont="1" applyBorder="1" applyAlignment="1">
      <alignment horizontal="left" vertical="top" wrapText="1"/>
    </xf>
    <xf numFmtId="10" fontId="0" fillId="0" borderId="0" xfId="0" applyNumberFormat="1" applyAlignment="1">
      <alignment wrapText="1"/>
    </xf>
    <xf numFmtId="10" fontId="0" fillId="0" borderId="12" xfId="60" applyNumberFormat="1" applyFont="1" applyBorder="1" applyAlignment="1">
      <alignment wrapText="1"/>
    </xf>
    <xf numFmtId="10" fontId="22" fillId="0" borderId="0" xfId="0" applyNumberFormat="1" applyFont="1" applyAlignment="1">
      <alignment wrapText="1"/>
    </xf>
    <xf numFmtId="0" fontId="22" fillId="0" borderId="0" xfId="0" applyFont="1" applyBorder="1" applyAlignment="1">
      <alignment wrapText="1"/>
    </xf>
    <xf numFmtId="10" fontId="0" fillId="0" borderId="0" xfId="0" applyNumberFormat="1" applyAlignment="1">
      <alignment/>
    </xf>
    <xf numFmtId="10" fontId="0" fillId="0" borderId="17" xfId="0" applyNumberFormat="1" applyBorder="1" applyAlignment="1">
      <alignment wrapText="1"/>
    </xf>
    <xf numFmtId="178" fontId="0" fillId="0" borderId="0" xfId="0" applyNumberFormat="1" applyBorder="1" applyAlignment="1">
      <alignment/>
    </xf>
    <xf numFmtId="10" fontId="0" fillId="0" borderId="17" xfId="0" applyNumberFormat="1" applyBorder="1" applyAlignment="1">
      <alignment/>
    </xf>
    <xf numFmtId="178" fontId="0" fillId="0" borderId="0" xfId="0" applyNumberFormat="1" applyAlignment="1">
      <alignment/>
    </xf>
    <xf numFmtId="0" fontId="8" fillId="0" borderId="0" xfId="0" applyFont="1" applyAlignment="1">
      <alignment horizontal="right"/>
    </xf>
    <xf numFmtId="0" fontId="0" fillId="0" borderId="0" xfId="0" applyBorder="1" applyAlignment="1">
      <alignment/>
    </xf>
    <xf numFmtId="0" fontId="8" fillId="0" borderId="0" xfId="0" applyFont="1" applyBorder="1" applyAlignment="1">
      <alignment/>
    </xf>
    <xf numFmtId="178" fontId="8" fillId="0" borderId="0" xfId="0" applyNumberFormat="1" applyFont="1" applyBorder="1" applyAlignment="1">
      <alignment/>
    </xf>
    <xf numFmtId="0" fontId="8" fillId="0" borderId="0" xfId="0" applyFont="1" applyAlignment="1">
      <alignment/>
    </xf>
    <xf numFmtId="0" fontId="0" fillId="0" borderId="17" xfId="0" applyBorder="1" applyAlignment="1">
      <alignment/>
    </xf>
    <xf numFmtId="178" fontId="0" fillId="0" borderId="17" xfId="0" applyNumberFormat="1" applyBorder="1" applyAlignment="1">
      <alignment/>
    </xf>
    <xf numFmtId="166" fontId="12" fillId="33" borderId="18" xfId="42" applyNumberFormat="1" applyFont="1" applyFill="1" applyBorder="1" applyAlignment="1">
      <alignment/>
    </xf>
    <xf numFmtId="1" fontId="20" fillId="33" borderId="18" xfId="42" applyNumberFormat="1" applyFont="1" applyFill="1" applyBorder="1" applyAlignment="1">
      <alignment horizontal="center"/>
    </xf>
    <xf numFmtId="166" fontId="12" fillId="33" borderId="19" xfId="42" applyNumberFormat="1" applyFont="1" applyFill="1" applyBorder="1" applyAlignment="1">
      <alignment horizontal="right"/>
    </xf>
    <xf numFmtId="166" fontId="12" fillId="33" borderId="18" xfId="42" applyNumberFormat="1" applyFont="1" applyFill="1" applyBorder="1" applyAlignment="1">
      <alignment horizontal="right"/>
    </xf>
    <xf numFmtId="166" fontId="12" fillId="33" borderId="20" xfId="42" applyNumberFormat="1" applyFont="1" applyFill="1" applyBorder="1" applyAlignment="1">
      <alignment horizontal="center"/>
    </xf>
    <xf numFmtId="166" fontId="12" fillId="33" borderId="20" xfId="42" applyNumberFormat="1" applyFont="1" applyFill="1" applyBorder="1" applyAlignment="1">
      <alignment/>
    </xf>
    <xf numFmtId="1" fontId="12" fillId="33" borderId="20" xfId="42" applyNumberFormat="1" applyFont="1" applyFill="1" applyBorder="1" applyAlignment="1">
      <alignment horizontal="center"/>
    </xf>
    <xf numFmtId="166" fontId="12" fillId="33" borderId="14" xfId="42" applyNumberFormat="1" applyFont="1" applyFill="1" applyBorder="1" applyAlignment="1">
      <alignment/>
    </xf>
    <xf numFmtId="1" fontId="20" fillId="33" borderId="13" xfId="42" applyNumberFormat="1" applyFont="1" applyFill="1" applyBorder="1" applyAlignment="1">
      <alignment horizontal="center"/>
    </xf>
    <xf numFmtId="166" fontId="12" fillId="33" borderId="13" xfId="42" applyNumberFormat="1" applyFont="1" applyFill="1" applyBorder="1" applyAlignment="1">
      <alignment/>
    </xf>
    <xf numFmtId="166" fontId="12" fillId="33" borderId="13" xfId="42" applyNumberFormat="1" applyFont="1" applyFill="1" applyBorder="1" applyAlignment="1">
      <alignment horizontal="right"/>
    </xf>
    <xf numFmtId="166" fontId="12" fillId="0" borderId="13" xfId="42" applyNumberFormat="1" applyFont="1" applyFill="1" applyBorder="1" applyAlignment="1">
      <alignment horizontal="right"/>
    </xf>
    <xf numFmtId="1" fontId="12" fillId="33" borderId="16" xfId="42" applyNumberFormat="1" applyFont="1" applyFill="1" applyBorder="1" applyAlignment="1">
      <alignment horizontal="center"/>
    </xf>
    <xf numFmtId="0" fontId="9" fillId="33" borderId="0" xfId="0" applyNumberFormat="1" applyFont="1" applyFill="1" applyBorder="1" applyAlignment="1">
      <alignment horizontal="center" vertical="top" wrapText="1"/>
    </xf>
    <xf numFmtId="0" fontId="0" fillId="0" borderId="0" xfId="0" applyBorder="1" applyAlignment="1">
      <alignment horizontal="center" vertical="top" wrapText="1"/>
    </xf>
    <xf numFmtId="10" fontId="8" fillId="33" borderId="0" xfId="60" applyNumberFormat="1" applyFont="1" applyFill="1" applyBorder="1" applyAlignment="1">
      <alignment horizontal="center" vertical="top" wrapText="1"/>
    </xf>
    <xf numFmtId="3" fontId="8" fillId="33" borderId="0" xfId="0" applyNumberFormat="1" applyFont="1" applyFill="1" applyBorder="1" applyAlignment="1">
      <alignment horizontal="center" vertical="top" wrapText="1"/>
    </xf>
    <xf numFmtId="3" fontId="0" fillId="33" borderId="0" xfId="0" applyNumberFormat="1" applyFill="1" applyBorder="1" applyAlignment="1">
      <alignment horizontal="center" vertical="top" wrapText="1"/>
    </xf>
    <xf numFmtId="10" fontId="0" fillId="33" borderId="0" xfId="60" applyNumberFormat="1" applyFont="1" applyFill="1" applyBorder="1" applyAlignment="1">
      <alignment horizontal="center" vertical="top" wrapText="1"/>
    </xf>
    <xf numFmtId="3" fontId="0" fillId="34" borderId="0" xfId="0" applyNumberFormat="1" applyFill="1" applyBorder="1" applyAlignment="1">
      <alignment horizontal="center" vertical="top" wrapText="1"/>
    </xf>
    <xf numFmtId="3" fontId="8" fillId="34" borderId="0" xfId="0" applyNumberFormat="1" applyFont="1" applyFill="1" applyBorder="1" applyAlignment="1">
      <alignment horizontal="center" vertical="top" wrapText="1"/>
    </xf>
    <xf numFmtId="0" fontId="0" fillId="0" borderId="0" xfId="0" applyBorder="1" applyAlignment="1">
      <alignment vertical="top" wrapText="1"/>
    </xf>
    <xf numFmtId="178" fontId="2" fillId="33" borderId="0" xfId="0" applyNumberFormat="1" applyFont="1" applyFill="1" applyAlignment="1">
      <alignment vertical="top" wrapText="1"/>
    </xf>
    <xf numFmtId="178" fontId="0" fillId="33" borderId="0" xfId="44" applyNumberFormat="1" applyFont="1" applyFill="1" applyAlignment="1">
      <alignment vertical="top" wrapText="1"/>
    </xf>
    <xf numFmtId="178" fontId="8" fillId="33" borderId="0" xfId="44" applyNumberFormat="1" applyFont="1" applyFill="1" applyAlignment="1">
      <alignment vertical="top" wrapText="1"/>
    </xf>
    <xf numFmtId="178" fontId="8" fillId="33" borderId="0" xfId="42" applyNumberFormat="1" applyFont="1" applyFill="1" applyBorder="1" applyAlignment="1">
      <alignment vertical="top" wrapText="1"/>
    </xf>
    <xf numFmtId="178" fontId="0" fillId="33" borderId="0" xfId="42" applyNumberFormat="1" applyFont="1" applyFill="1" applyBorder="1" applyAlignment="1">
      <alignment vertical="top" wrapText="1"/>
    </xf>
    <xf numFmtId="178" fontId="0" fillId="33" borderId="0" xfId="44" applyNumberFormat="1" applyFont="1" applyFill="1" applyBorder="1" applyAlignment="1">
      <alignment vertical="top" wrapText="1"/>
    </xf>
    <xf numFmtId="178" fontId="8" fillId="33" borderId="0" xfId="44" applyNumberFormat="1" applyFont="1" applyFill="1" applyBorder="1" applyAlignment="1">
      <alignment vertical="top" wrapText="1"/>
    </xf>
    <xf numFmtId="178" fontId="8" fillId="33" borderId="0" xfId="42" applyNumberFormat="1" applyFont="1" applyFill="1" applyBorder="1" applyAlignment="1">
      <alignment vertical="top" wrapText="1"/>
    </xf>
    <xf numFmtId="178" fontId="0" fillId="34" borderId="0" xfId="0" applyNumberFormat="1" applyFill="1" applyAlignment="1">
      <alignment/>
    </xf>
    <xf numFmtId="178" fontId="0" fillId="34" borderId="0" xfId="42" applyNumberFormat="1" applyFont="1" applyFill="1" applyBorder="1" applyAlignment="1">
      <alignment vertical="top" wrapText="1"/>
    </xf>
    <xf numFmtId="178" fontId="8" fillId="34" borderId="0" xfId="42" applyNumberFormat="1" applyFont="1" applyFill="1" applyBorder="1" applyAlignment="1">
      <alignment vertical="top" wrapText="1"/>
    </xf>
    <xf numFmtId="178" fontId="0" fillId="34" borderId="0" xfId="42" applyNumberFormat="1" applyFont="1" applyFill="1" applyBorder="1" applyAlignment="1">
      <alignment vertical="top" wrapText="1"/>
    </xf>
    <xf numFmtId="178" fontId="0" fillId="34" borderId="0" xfId="0" applyNumberFormat="1" applyFill="1" applyBorder="1" applyAlignment="1">
      <alignment vertical="top" wrapText="1"/>
    </xf>
    <xf numFmtId="178" fontId="8" fillId="34" borderId="0" xfId="0" applyNumberFormat="1" applyFont="1" applyFill="1" applyBorder="1" applyAlignment="1">
      <alignment vertical="top" wrapText="1"/>
    </xf>
    <xf numFmtId="178" fontId="0" fillId="34" borderId="0" xfId="0" applyNumberFormat="1" applyFill="1" applyAlignment="1">
      <alignment vertical="top" wrapText="1"/>
    </xf>
    <xf numFmtId="0" fontId="9" fillId="33" borderId="0" xfId="0" applyNumberFormat="1" applyFont="1" applyFill="1" applyBorder="1" applyAlignment="1">
      <alignment horizontal="center" vertical="top" wrapText="1"/>
    </xf>
    <xf numFmtId="0" fontId="11" fillId="0" borderId="0" xfId="0" applyFont="1" applyBorder="1" applyAlignment="1">
      <alignment horizontal="center" vertical="top" wrapText="1"/>
    </xf>
    <xf numFmtId="0" fontId="8" fillId="34" borderId="0" xfId="0" applyFont="1" applyFill="1" applyBorder="1" applyAlignment="1">
      <alignment vertical="top" wrapText="1"/>
    </xf>
    <xf numFmtId="0" fontId="8" fillId="34" borderId="0" xfId="0" applyFont="1" applyFill="1" applyBorder="1" applyAlignment="1">
      <alignment vertical="top" wrapText="1"/>
    </xf>
    <xf numFmtId="0" fontId="8" fillId="34" borderId="0" xfId="0" applyFont="1" applyFill="1" applyAlignment="1">
      <alignment vertical="top" wrapText="1"/>
    </xf>
    <xf numFmtId="0" fontId="8" fillId="33" borderId="0" xfId="0" applyFont="1" applyFill="1" applyBorder="1" applyAlignment="1">
      <alignment vertical="top" wrapText="1"/>
    </xf>
    <xf numFmtId="0" fontId="11" fillId="0" borderId="0" xfId="0" applyFont="1" applyBorder="1" applyAlignment="1">
      <alignment horizontal="right" vertical="top" wrapText="1"/>
    </xf>
    <xf numFmtId="0" fontId="8" fillId="33" borderId="17" xfId="0" applyFont="1" applyFill="1" applyBorder="1" applyAlignment="1">
      <alignment vertical="top" wrapText="1"/>
    </xf>
    <xf numFmtId="0" fontId="8" fillId="33" borderId="17" xfId="0" applyFont="1" applyFill="1" applyBorder="1" applyAlignment="1">
      <alignment horizontal="left" vertical="top" wrapText="1"/>
    </xf>
    <xf numFmtId="0" fontId="8" fillId="33" borderId="17" xfId="0" applyFont="1" applyFill="1" applyBorder="1" applyAlignment="1">
      <alignment horizontal="center" vertical="top" wrapText="1"/>
    </xf>
    <xf numFmtId="178" fontId="8" fillId="33" borderId="17" xfId="44" applyNumberFormat="1" applyFont="1" applyFill="1" applyBorder="1" applyAlignment="1">
      <alignment horizontal="center" vertical="top" wrapText="1"/>
    </xf>
    <xf numFmtId="178" fontId="0" fillId="34" borderId="0" xfId="44" applyNumberFormat="1" applyFont="1" applyFill="1" applyBorder="1" applyAlignment="1">
      <alignment horizontal="right" vertical="top" wrapText="1"/>
    </xf>
    <xf numFmtId="178" fontId="0" fillId="34" borderId="0" xfId="44" applyNumberFormat="1" applyFont="1" applyFill="1" applyBorder="1" applyAlignment="1">
      <alignment horizontal="right" vertical="top" wrapText="1"/>
    </xf>
    <xf numFmtId="178" fontId="8" fillId="34" borderId="0" xfId="44" applyNumberFormat="1" applyFont="1" applyFill="1" applyBorder="1" applyAlignment="1">
      <alignment horizontal="right" vertical="top" wrapText="1"/>
    </xf>
    <xf numFmtId="178" fontId="0" fillId="34" borderId="0" xfId="44" applyNumberFormat="1" applyFont="1" applyFill="1" applyAlignment="1">
      <alignment horizontal="right" vertical="top" wrapText="1"/>
    </xf>
    <xf numFmtId="0" fontId="0" fillId="33" borderId="0" xfId="0" applyFont="1" applyFill="1" applyAlignment="1">
      <alignment horizontal="center" wrapText="1"/>
    </xf>
    <xf numFmtId="0" fontId="8" fillId="0" borderId="0" xfId="0" applyFont="1" applyAlignment="1">
      <alignment/>
    </xf>
    <xf numFmtId="0" fontId="0" fillId="0" borderId="0" xfId="0" applyFont="1" applyAlignment="1">
      <alignment/>
    </xf>
    <xf numFmtId="0" fontId="8" fillId="0" borderId="0" xfId="0" applyFont="1" applyAlignment="1">
      <alignment wrapText="1"/>
    </xf>
    <xf numFmtId="0" fontId="9" fillId="33" borderId="0" xfId="0" applyFont="1" applyFill="1" applyBorder="1" applyAlignment="1">
      <alignment horizontal="left" vertical="top" wrapText="1"/>
    </xf>
    <xf numFmtId="1" fontId="9" fillId="33" borderId="0" xfId="0" applyNumberFormat="1" applyFont="1" applyFill="1" applyBorder="1" applyAlignment="1">
      <alignment horizontal="center" vertical="top" wrapText="1"/>
    </xf>
    <xf numFmtId="178" fontId="9" fillId="33" borderId="0" xfId="0" applyNumberFormat="1" applyFont="1" applyFill="1" applyBorder="1" applyAlignment="1">
      <alignment horizontal="center" vertical="top" wrapText="1"/>
    </xf>
    <xf numFmtId="0" fontId="9" fillId="33" borderId="0" xfId="0" applyFont="1" applyFill="1" applyBorder="1" applyAlignment="1">
      <alignment horizontal="center" vertical="top" wrapText="1"/>
    </xf>
    <xf numFmtId="0" fontId="11" fillId="0" borderId="0" xfId="0" applyFont="1" applyAlignment="1">
      <alignment/>
    </xf>
    <xf numFmtId="0" fontId="11" fillId="0" borderId="0" xfId="0" applyFont="1" applyAlignment="1">
      <alignment horizontal="center"/>
    </xf>
    <xf numFmtId="6" fontId="11" fillId="0" borderId="0" xfId="0" applyNumberFormat="1" applyFont="1" applyAlignment="1">
      <alignment/>
    </xf>
    <xf numFmtId="0" fontId="11" fillId="0" borderId="12" xfId="0" applyFont="1" applyBorder="1" applyAlignment="1">
      <alignment/>
    </xf>
    <xf numFmtId="0" fontId="11" fillId="0" borderId="12" xfId="0" applyFont="1" applyBorder="1" applyAlignment="1">
      <alignment horizontal="center"/>
    </xf>
    <xf numFmtId="6" fontId="11" fillId="0" borderId="12" xfId="0" applyNumberFormat="1" applyFont="1" applyBorder="1" applyAlignment="1">
      <alignment/>
    </xf>
    <xf numFmtId="0" fontId="9" fillId="0" borderId="0" xfId="0" applyFont="1" applyAlignment="1">
      <alignment/>
    </xf>
    <xf numFmtId="0" fontId="9" fillId="0" borderId="0" xfId="0" applyFont="1" applyAlignment="1">
      <alignment horizontal="center"/>
    </xf>
    <xf numFmtId="6" fontId="9" fillId="0" borderId="0" xfId="0" applyNumberFormat="1" applyFont="1" applyAlignment="1">
      <alignment/>
    </xf>
    <xf numFmtId="6" fontId="11" fillId="0" borderId="0" xfId="0" applyNumberFormat="1" applyFont="1" applyAlignment="1">
      <alignment horizontal="center"/>
    </xf>
    <xf numFmtId="0" fontId="9" fillId="33" borderId="0" xfId="0" applyFont="1" applyFill="1" applyBorder="1" applyAlignment="1">
      <alignment horizontal="left" vertical="top" wrapText="1"/>
    </xf>
    <xf numFmtId="0" fontId="11" fillId="33" borderId="0" xfId="0" applyFont="1" applyFill="1" applyBorder="1" applyAlignment="1">
      <alignment horizontal="left" vertical="top" wrapText="1"/>
    </xf>
    <xf numFmtId="1" fontId="11" fillId="33" borderId="0" xfId="0" applyNumberFormat="1" applyFont="1" applyFill="1" applyBorder="1" applyAlignment="1">
      <alignment horizontal="center" vertical="top" wrapText="1"/>
    </xf>
    <xf numFmtId="178" fontId="11" fillId="33" borderId="0" xfId="0" applyNumberFormat="1" applyFont="1" applyFill="1" applyBorder="1" applyAlignment="1">
      <alignment horizontal="right" vertical="top" wrapText="1"/>
    </xf>
    <xf numFmtId="0" fontId="11" fillId="33" borderId="0" xfId="0" applyFont="1" applyFill="1" applyBorder="1" applyAlignment="1">
      <alignment horizontal="center" vertical="top" wrapText="1"/>
    </xf>
    <xf numFmtId="1" fontId="11" fillId="33" borderId="0" xfId="42" applyNumberFormat="1" applyFont="1" applyFill="1" applyBorder="1" applyAlignment="1">
      <alignment horizontal="right" vertical="top" wrapText="1"/>
    </xf>
    <xf numFmtId="6" fontId="0" fillId="0" borderId="0" xfId="0" applyNumberFormat="1" applyAlignment="1">
      <alignment/>
    </xf>
    <xf numFmtId="0" fontId="24" fillId="0" borderId="0" xfId="0" applyFont="1" applyBorder="1" applyAlignment="1">
      <alignment horizontal="center" vertical="top" wrapText="1"/>
    </xf>
    <xf numFmtId="0" fontId="10" fillId="0" borderId="0" xfId="0" applyFont="1" applyAlignment="1">
      <alignment/>
    </xf>
    <xf numFmtId="0" fontId="22" fillId="0" borderId="0" xfId="0" applyFont="1" applyAlignment="1">
      <alignment/>
    </xf>
    <xf numFmtId="0" fontId="22" fillId="0" borderId="12" xfId="0" applyFont="1" applyBorder="1" applyAlignment="1">
      <alignment/>
    </xf>
    <xf numFmtId="0" fontId="10" fillId="0" borderId="0" xfId="0" applyFont="1" applyAlignment="1">
      <alignment wrapText="1"/>
    </xf>
    <xf numFmtId="0" fontId="22" fillId="0" borderId="0" xfId="0" applyFont="1" applyAlignment="1">
      <alignment horizontal="center"/>
    </xf>
    <xf numFmtId="6" fontId="22" fillId="0" borderId="0" xfId="0" applyNumberFormat="1" applyFont="1" applyAlignment="1">
      <alignment/>
    </xf>
    <xf numFmtId="0" fontId="22" fillId="0" borderId="12" xfId="0" applyFont="1" applyBorder="1" applyAlignment="1">
      <alignment horizontal="center"/>
    </xf>
    <xf numFmtId="6" fontId="22" fillId="0" borderId="12" xfId="0" applyNumberFormat="1" applyFont="1" applyBorder="1" applyAlignment="1">
      <alignment/>
    </xf>
    <xf numFmtId="0" fontId="10" fillId="0" borderId="0" xfId="0" applyFont="1" applyAlignment="1">
      <alignment horizontal="center"/>
    </xf>
    <xf numFmtId="6" fontId="10" fillId="0" borderId="0" xfId="0" applyNumberFormat="1" applyFont="1" applyAlignment="1">
      <alignment/>
    </xf>
    <xf numFmtId="0" fontId="22" fillId="0" borderId="0" xfId="0" applyFont="1" applyAlignment="1">
      <alignment wrapText="1"/>
    </xf>
    <xf numFmtId="178" fontId="10" fillId="33" borderId="0" xfId="0" applyNumberFormat="1" applyFont="1" applyFill="1" applyBorder="1" applyAlignment="1">
      <alignment horizontal="right" vertical="top" wrapText="1"/>
    </xf>
    <xf numFmtId="0" fontId="10" fillId="33" borderId="0" xfId="0" applyFont="1" applyFill="1" applyBorder="1" applyAlignment="1">
      <alignment horizontal="right" vertical="top" wrapText="1"/>
    </xf>
    <xf numFmtId="0" fontId="8" fillId="33" borderId="0" xfId="0" applyFont="1" applyFill="1" applyBorder="1" applyAlignment="1">
      <alignment horizontal="right" vertical="top" wrapText="1"/>
    </xf>
    <xf numFmtId="0" fontId="0" fillId="0" borderId="0" xfId="0" applyAlignment="1">
      <alignment horizontal="right"/>
    </xf>
    <xf numFmtId="6" fontId="0" fillId="0" borderId="0" xfId="0" applyNumberFormat="1" applyAlignment="1">
      <alignment horizontal="right"/>
    </xf>
    <xf numFmtId="0" fontId="0" fillId="33" borderId="0" xfId="0" applyFont="1" applyFill="1" applyBorder="1" applyAlignment="1">
      <alignment horizontal="right" vertical="top" wrapText="1"/>
    </xf>
    <xf numFmtId="178" fontId="0" fillId="33" borderId="0" xfId="44" applyNumberFormat="1" applyFont="1" applyFill="1" applyBorder="1" applyAlignment="1">
      <alignment horizontal="right" vertical="top" wrapText="1"/>
    </xf>
    <xf numFmtId="178" fontId="8" fillId="33" borderId="0" xfId="42" applyNumberFormat="1" applyFont="1" applyFill="1" applyBorder="1" applyAlignment="1">
      <alignment horizontal="right" vertical="top" wrapText="1"/>
    </xf>
    <xf numFmtId="178" fontId="10" fillId="33" borderId="12" xfId="0" applyNumberFormat="1" applyFont="1" applyFill="1" applyBorder="1" applyAlignment="1">
      <alignment horizontal="right" vertical="top" wrapText="1"/>
    </xf>
    <xf numFmtId="0" fontId="0" fillId="33" borderId="0" xfId="0" applyFill="1" applyBorder="1" applyAlignment="1">
      <alignment horizontal="right" vertical="top" wrapText="1"/>
    </xf>
    <xf numFmtId="178" fontId="0" fillId="33" borderId="0" xfId="44" applyNumberFormat="1" applyFont="1" applyFill="1" applyBorder="1" applyAlignment="1">
      <alignment horizontal="right" vertical="top" wrapText="1"/>
    </xf>
    <xf numFmtId="0" fontId="8" fillId="33" borderId="0" xfId="0" applyFont="1" applyFill="1" applyAlignment="1">
      <alignment horizontal="right" vertical="top" wrapText="1"/>
    </xf>
    <xf numFmtId="178" fontId="8" fillId="33" borderId="0" xfId="44" applyNumberFormat="1" applyFont="1" applyFill="1" applyAlignment="1">
      <alignment horizontal="right" vertical="top" wrapText="1"/>
    </xf>
    <xf numFmtId="0" fontId="9" fillId="33" borderId="11" xfId="0" applyNumberFormat="1" applyFont="1" applyFill="1" applyBorder="1" applyAlignment="1">
      <alignment horizontal="center" vertical="top" wrapText="1"/>
    </xf>
    <xf numFmtId="0" fontId="0" fillId="0" borderId="11" xfId="0" applyBorder="1" applyAlignment="1">
      <alignment horizontal="center" vertical="top" wrapText="1"/>
    </xf>
    <xf numFmtId="0" fontId="9" fillId="33" borderId="0" xfId="0" applyNumberFormat="1" applyFont="1" applyFill="1" applyBorder="1" applyAlignment="1">
      <alignment horizontal="center" vertical="top" wrapText="1"/>
    </xf>
    <xf numFmtId="0" fontId="0" fillId="0" borderId="0" xfId="0" applyAlignment="1">
      <alignment/>
    </xf>
    <xf numFmtId="0" fontId="9" fillId="33" borderId="11" xfId="0" applyNumberFormat="1" applyFont="1" applyFill="1" applyBorder="1" applyAlignment="1">
      <alignment horizontal="center" vertical="top" wrapText="1"/>
    </xf>
    <xf numFmtId="0" fontId="0" fillId="33" borderId="11" xfId="0" applyFill="1" applyBorder="1" applyAlignment="1">
      <alignment horizontal="center" vertical="top" wrapText="1"/>
    </xf>
    <xf numFmtId="0" fontId="0" fillId="33" borderId="16" xfId="0" applyFill="1" applyBorder="1" applyAlignment="1">
      <alignment horizontal="center" vertical="top" wrapText="1"/>
    </xf>
    <xf numFmtId="0" fontId="7" fillId="33" borderId="0" xfId="0" applyNumberFormat="1" applyFont="1" applyFill="1" applyBorder="1" applyAlignment="1">
      <alignment horizontal="right" vertical="top" wrapText="1"/>
    </xf>
    <xf numFmtId="0" fontId="11" fillId="33" borderId="21" xfId="0" applyFont="1" applyFill="1" applyBorder="1" applyAlignment="1">
      <alignment horizontal="center" vertical="top" wrapText="1"/>
    </xf>
    <xf numFmtId="0" fontId="11" fillId="0" borderId="21" xfId="0" applyFont="1" applyBorder="1" applyAlignment="1">
      <alignment horizontal="center" vertical="top" wrapText="1"/>
    </xf>
    <xf numFmtId="0" fontId="24" fillId="33" borderId="0" xfId="0" applyFont="1" applyFill="1" applyBorder="1" applyAlignment="1">
      <alignment horizontal="left" vertical="top" wrapText="1"/>
    </xf>
    <xf numFmtId="0" fontId="7" fillId="33" borderId="22" xfId="0" applyFont="1" applyFill="1" applyBorder="1" applyAlignment="1">
      <alignment horizontal="center" wrapText="1"/>
    </xf>
    <xf numFmtId="0" fontId="0" fillId="0" borderId="22" xfId="0" applyBorder="1" applyAlignment="1">
      <alignment horizontal="center" wrapText="1"/>
    </xf>
    <xf numFmtId="0" fontId="7" fillId="33" borderId="11" xfId="0" applyNumberFormat="1" applyFont="1" applyFill="1" applyBorder="1" applyAlignment="1">
      <alignment horizontal="right" vertical="center" wrapText="1"/>
    </xf>
    <xf numFmtId="0" fontId="7" fillId="33" borderId="16" xfId="0" applyNumberFormat="1" applyFont="1" applyFill="1" applyBorder="1" applyAlignment="1">
      <alignment horizontal="right" vertical="center" wrapText="1"/>
    </xf>
    <xf numFmtId="0" fontId="8" fillId="0" borderId="0" xfId="0" applyFont="1" applyAlignment="1">
      <alignment horizontal="center"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ourcebook from FAB"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Dollars Awarded* by College, FY 2005</a:t>
            </a:r>
          </a:p>
        </c:rich>
      </c:tx>
      <c:layout>
        <c:manualLayout>
          <c:xMode val="factor"/>
          <c:yMode val="factor"/>
          <c:x val="-0.009"/>
          <c:y val="0"/>
        </c:manualLayout>
      </c:layout>
      <c:spPr>
        <a:noFill/>
        <a:ln>
          <a:noFill/>
        </a:ln>
      </c:spPr>
    </c:title>
    <c:view3D>
      <c:rotX val="15"/>
      <c:hPercent val="100"/>
      <c:rotY val="0"/>
      <c:depthPercent val="100"/>
      <c:rAngAx val="1"/>
    </c:view3D>
    <c:plotArea>
      <c:layout>
        <c:manualLayout>
          <c:xMode val="edge"/>
          <c:yMode val="edge"/>
          <c:x val="0.3055"/>
          <c:y val="0.42575"/>
          <c:w val="0.406"/>
          <c:h val="0.3765"/>
        </c:manualLayout>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explosion val="32"/>
            <c:spPr>
              <a:solidFill>
                <a:srgbClr val="9999FF"/>
              </a:solidFill>
              <a:ln w="12700">
                <a:solidFill>
                  <a:srgbClr val="000000"/>
                </a:solidFill>
              </a:ln>
            </c:spPr>
          </c:dPt>
          <c:dPt>
            <c:idx val="1"/>
            <c:explosion val="25"/>
            <c:spPr>
              <a:solidFill>
                <a:srgbClr val="993366"/>
              </a:solidFill>
              <a:ln w="12700">
                <a:solidFill>
                  <a:srgbClr val="000000"/>
                </a:solidFill>
              </a:ln>
            </c:spPr>
          </c:dPt>
          <c:dPt>
            <c:idx val="2"/>
            <c:explosion val="17"/>
            <c:spPr>
              <a:solidFill>
                <a:srgbClr val="FFFFCC"/>
              </a:solidFill>
              <a:ln w="12700">
                <a:solidFill>
                  <a:srgbClr val="000000"/>
                </a:solidFill>
              </a:ln>
            </c:spPr>
          </c:dPt>
          <c:dPt>
            <c:idx val="3"/>
            <c:explosion val="9"/>
            <c:spPr>
              <a:solidFill>
                <a:srgbClr val="CCFFFF"/>
              </a:solidFill>
              <a:ln w="12700">
                <a:solidFill>
                  <a:srgbClr val="000000"/>
                </a:solidFill>
              </a:ln>
            </c:spPr>
          </c:dPt>
          <c:dPt>
            <c:idx val="4"/>
            <c:explosion val="34"/>
            <c:spPr>
              <a:solidFill>
                <a:srgbClr val="660066"/>
              </a:solidFill>
              <a:ln w="12700">
                <a:solidFill>
                  <a:srgbClr val="000000"/>
                </a:solidFill>
              </a:ln>
            </c:spPr>
          </c:dPt>
          <c:dPt>
            <c:idx val="5"/>
            <c:explosion val="33"/>
            <c:spPr>
              <a:solidFill>
                <a:srgbClr val="FF8080"/>
              </a:solidFill>
              <a:ln w="12700">
                <a:solidFill>
                  <a:srgbClr val="000000"/>
                </a:solidFill>
              </a:ln>
            </c:spPr>
          </c:dPt>
          <c:dPt>
            <c:idx val="6"/>
            <c:explosion val="35"/>
            <c:spPr>
              <a:solidFill>
                <a:srgbClr val="0066CC"/>
              </a:solidFill>
              <a:ln w="12700">
                <a:solidFill>
                  <a:srgbClr val="000000"/>
                </a:solidFill>
              </a:ln>
            </c:spPr>
          </c:dPt>
          <c:dPt>
            <c:idx val="7"/>
            <c:explosion val="33"/>
            <c:spPr>
              <a:solidFill>
                <a:srgbClr val="CCCCFF"/>
              </a:solidFill>
              <a:ln w="12700">
                <a:solidFill>
                  <a:srgbClr val="000000"/>
                </a:solidFill>
              </a:ln>
            </c:spPr>
          </c:dPt>
          <c:dPt>
            <c:idx val="8"/>
            <c:explosion val="31"/>
            <c:spPr>
              <a:solidFill>
                <a:srgbClr val="000080"/>
              </a:solidFill>
              <a:ln w="12700">
                <a:solidFill>
                  <a:srgbClr val="000000"/>
                </a:solidFill>
              </a:ln>
            </c:spPr>
          </c:dPt>
          <c:dLbls>
            <c:dLbl>
              <c:idx val="0"/>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5"/>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6"/>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7"/>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8"/>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1200" b="0" i="0" u="none" baseline="0">
                    <a:solidFill>
                      <a:srgbClr val="000000"/>
                    </a:solidFill>
                    <a:latin typeface="Arial"/>
                    <a:ea typeface="Arial"/>
                    <a:cs typeface="Arial"/>
                  </a:defRPr>
                </a:pPr>
              </a:p>
            </c:txPr>
            <c:showLegendKey val="0"/>
            <c:showVal val="0"/>
            <c:showBubbleSize val="0"/>
            <c:showCatName val="1"/>
            <c:showSerName val="0"/>
            <c:showLeaderLines val="1"/>
            <c:showPercent val="0"/>
          </c:dLbls>
          <c:cat>
            <c:strRef>
              <c:f>'Graph Data Place Holders'!$A$1:$A$9</c:f>
              <c:strCache>
                <c:ptCount val="9"/>
                <c:pt idx="0">
                  <c:v>CALS (6.69%)</c:v>
                </c:pt>
                <c:pt idx="1">
                  <c:v>A &amp; S (5.32%)</c:v>
                </c:pt>
                <c:pt idx="2">
                  <c:v>EDSS (4.1%)</c:v>
                </c:pt>
                <c:pt idx="3">
                  <c:v>E &amp; M (3.43%)</c:v>
                </c:pt>
                <c:pt idx="4">
                  <c:v>COM (66.09%)</c:v>
                </c:pt>
                <c:pt idx="5">
                  <c:v>CNHS (1.24%)</c:v>
                </c:pt>
                <c:pt idx="6">
                  <c:v>MMG (4.74%)</c:v>
                </c:pt>
                <c:pt idx="7">
                  <c:v>RSENR (2.7%)</c:v>
                </c:pt>
                <c:pt idx="8">
                  <c:v>Other (5.69%)</c:v>
                </c:pt>
              </c:strCache>
            </c:strRef>
          </c:cat>
          <c:val>
            <c:numRef>
              <c:f>'Graph Data Place Holders'!$B$1:$B$9</c:f>
              <c:numCache>
                <c:ptCount val="9"/>
                <c:pt idx="0">
                  <c:v>0.06692641212775854</c:v>
                </c:pt>
                <c:pt idx="1">
                  <c:v>0.053184381602747736</c:v>
                </c:pt>
                <c:pt idx="2">
                  <c:v>0.04098869196015043</c:v>
                </c:pt>
                <c:pt idx="3">
                  <c:v>0.03432196134472943</c:v>
                </c:pt>
                <c:pt idx="4">
                  <c:v>0.660931060726502</c:v>
                </c:pt>
                <c:pt idx="5">
                  <c:v>0.012365043025903048</c:v>
                </c:pt>
                <c:pt idx="6">
                  <c:v>0.04738378902483207</c:v>
                </c:pt>
                <c:pt idx="7">
                  <c:v>0.02703357099593274</c:v>
                </c:pt>
                <c:pt idx="8">
                  <c:v>0.05686508919144406</c:v>
                </c:pt>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15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Dollars Awarded by Purpose, FY 2005</a:t>
            </a:r>
          </a:p>
        </c:rich>
      </c:tx>
      <c:layout>
        <c:manualLayout>
          <c:xMode val="factor"/>
          <c:yMode val="factor"/>
          <c:x val="-0.0105"/>
          <c:y val="0"/>
        </c:manualLayout>
      </c:layout>
      <c:spPr>
        <a:noFill/>
        <a:ln>
          <a:noFill/>
        </a:ln>
      </c:spPr>
    </c:title>
    <c:view3D>
      <c:rotX val="15"/>
      <c:hPercent val="100"/>
      <c:rotY val="0"/>
      <c:depthPercent val="100"/>
      <c:rAngAx val="1"/>
    </c:view3D>
    <c:plotArea>
      <c:layout>
        <c:manualLayout>
          <c:xMode val="edge"/>
          <c:yMode val="edge"/>
          <c:x val="0.25325"/>
          <c:y val="0.363"/>
          <c:w val="0.49775"/>
          <c:h val="0.38025"/>
        </c:manualLayout>
      </c:layout>
      <c:pie3DChart>
        <c:varyColors val="1"/>
        <c:ser>
          <c:idx val="0"/>
          <c:order val="0"/>
          <c:spPr>
            <a:solidFill>
              <a:srgbClr val="9999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93366"/>
              </a:solidFill>
              <a:ln w="12700">
                <a:solidFill>
                  <a:srgbClr val="000000"/>
                </a:solidFill>
              </a:ln>
            </c:spPr>
          </c:dPt>
          <c:dPt>
            <c:idx val="1"/>
            <c:spPr>
              <a:solidFill>
                <a:srgbClr val="FFFFCC"/>
              </a:solidFill>
              <a:ln w="12700">
                <a:solidFill>
                  <a:srgbClr val="000000"/>
                </a:solidFill>
              </a:ln>
            </c:spPr>
          </c:dPt>
          <c:dPt>
            <c:idx val="2"/>
            <c:explosion val="27"/>
            <c:spPr>
              <a:solidFill>
                <a:srgbClr val="9999FF"/>
              </a:solidFill>
              <a:ln w="12700">
                <a:solidFill>
                  <a:srgbClr val="000000"/>
                </a:solidFill>
              </a:ln>
            </c:spPr>
          </c:dPt>
          <c:dPt>
            <c:idx val="3"/>
            <c:spPr>
              <a:solidFill>
                <a:srgbClr val="CCFFFF"/>
              </a:solidFill>
              <a:ln w="12700">
                <a:solidFill>
                  <a:srgbClr val="000000"/>
                </a:solidFill>
              </a:ln>
            </c:spPr>
          </c:dPt>
          <c:dLbls>
            <c:dLbl>
              <c:idx val="0"/>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1200" b="1" i="0" u="none" baseline="0">
                    <a:solidFill>
                      <a:srgbClr val="000000"/>
                    </a:solidFill>
                    <a:latin typeface="Arial"/>
                    <a:ea typeface="Arial"/>
                    <a:cs typeface="Arial"/>
                  </a:defRPr>
                </a:pPr>
              </a:p>
            </c:txPr>
            <c:showLegendKey val="0"/>
            <c:showVal val="0"/>
            <c:showBubbleSize val="0"/>
            <c:showCatName val="1"/>
            <c:showSerName val="0"/>
            <c:showLeaderLines val="1"/>
            <c:showPercent val="0"/>
          </c:dLbls>
          <c:cat>
            <c:strRef>
              <c:f>'Graph Data Place Holders'!$A$13:$A$16</c:f>
              <c:strCache>
                <c:ptCount val="4"/>
                <c:pt idx="0">
                  <c:v>Instruction (8.82%)</c:v>
                </c:pt>
                <c:pt idx="1">
                  <c:v>Public Service (0.01%)</c:v>
                </c:pt>
                <c:pt idx="2">
                  <c:v>Research (7.71%)</c:v>
                </c:pt>
                <c:pt idx="3">
                  <c:v>All Other (83.47%)</c:v>
                </c:pt>
              </c:strCache>
            </c:strRef>
          </c:cat>
          <c:val>
            <c:numRef>
              <c:f>'Graph Data Place Holders'!$B$13:$B$16</c:f>
              <c:numCache>
                <c:ptCount val="4"/>
                <c:pt idx="0">
                  <c:v>0.08815408761018804</c:v>
                </c:pt>
                <c:pt idx="1">
                  <c:v>8.108464201175149E-05</c:v>
                </c:pt>
                <c:pt idx="2">
                  <c:v>0.07705958416535974</c:v>
                </c:pt>
                <c:pt idx="3">
                  <c:v>0.8347052435824405</c:v>
                </c:pt>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182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Dollars Awarded by Sponsor Type, FY 2005</a:t>
            </a:r>
          </a:p>
        </c:rich>
      </c:tx>
      <c:layout>
        <c:manualLayout>
          <c:xMode val="factor"/>
          <c:yMode val="factor"/>
          <c:x val="-0.0135"/>
          <c:y val="0"/>
        </c:manualLayout>
      </c:layout>
      <c:spPr>
        <a:noFill/>
        <a:ln>
          <a:noFill/>
        </a:ln>
      </c:spPr>
    </c:title>
    <c:view3D>
      <c:rotX val="15"/>
      <c:hPercent val="100"/>
      <c:rotY val="0"/>
      <c:depthPercent val="100"/>
      <c:rAngAx val="1"/>
    </c:view3D>
    <c:plotArea>
      <c:layout>
        <c:manualLayout>
          <c:xMode val="edge"/>
          <c:yMode val="edge"/>
          <c:x val="0.2495"/>
          <c:y val="0.30875"/>
          <c:w val="0.5085"/>
          <c:h val="0.55525"/>
        </c:manualLayout>
      </c:layout>
      <c:pie3DChart>
        <c:varyColors val="1"/>
        <c:ser>
          <c:idx val="0"/>
          <c:order val="0"/>
          <c:spPr>
            <a:solidFill>
              <a:srgbClr val="9999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Lbls>
            <c:dLbl>
              <c:idx val="0"/>
              <c:layout>
                <c:manualLayout>
                  <c:x val="0"/>
                  <c:y val="0"/>
                </c:manualLayout>
              </c:layout>
              <c:tx>
                <c:rich>
                  <a:bodyPr vert="horz" rot="0" anchor="ctr"/>
                  <a:lstStyle/>
                  <a:p>
                    <a:pPr algn="ctr">
                      <a:defRPr/>
                    </a:pPr>
                    <a:r>
                      <a:rPr lang="en-US" cap="none" sz="1200" b="1" i="0" u="none" baseline="0">
                        <a:solidFill>
                          <a:srgbClr val="000000"/>
                        </a:solidFill>
                        <a:latin typeface="Arial"/>
                        <a:ea typeface="Arial"/>
                        <a:cs typeface="Arial"/>
                      </a:rPr>
                      <a:t>Commercial (1.96%)</a:t>
                    </a:r>
                  </a:p>
                </c:rich>
              </c:tx>
              <c:numFmt formatCode="General" sourceLinked="1"/>
              <c:showLegendKey val="0"/>
              <c:showVal val="0"/>
              <c:showBubbleSize val="0"/>
              <c:showCatName val="1"/>
              <c:showSerName val="0"/>
              <c:showPercent val="0"/>
            </c:dLbl>
            <c:dLbl>
              <c:idx val="1"/>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numFmt formatCode="General" sourceLinked="1"/>
            <c:showLegendKey val="0"/>
            <c:showVal val="0"/>
            <c:showBubbleSize val="0"/>
            <c:showCatName val="1"/>
            <c:showSerName val="0"/>
            <c:showLeaderLines val="1"/>
            <c:showPercent val="0"/>
          </c:dLbls>
          <c:cat>
            <c:strRef>
              <c:f>'Graph Data Place Holders'!$A$20:$A$24</c:f>
              <c:strCache>
                <c:ptCount val="5"/>
                <c:pt idx="0">
                  <c:v>Commercial (1.96%)</c:v>
                </c:pt>
                <c:pt idx="1">
                  <c:v>Federal (74.93%)</c:v>
                </c:pt>
                <c:pt idx="2">
                  <c:v>Foundation (3.09%)</c:v>
                </c:pt>
                <c:pt idx="3">
                  <c:v>Other (11.12%)</c:v>
                </c:pt>
                <c:pt idx="4">
                  <c:v>State (8.91%)</c:v>
                </c:pt>
              </c:strCache>
            </c:strRef>
          </c:cat>
          <c:val>
            <c:numRef>
              <c:f>'Graph Data Place Holders'!$B$20:$B$24</c:f>
              <c:numCache>
                <c:ptCount val="5"/>
                <c:pt idx="0">
                  <c:v>0.019570281074316694</c:v>
                </c:pt>
                <c:pt idx="1">
                  <c:v>0.74929699007241</c:v>
                </c:pt>
                <c:pt idx="2">
                  <c:v>0.03087339908611284</c:v>
                </c:pt>
                <c:pt idx="3">
                  <c:v>0.11119428863782724</c:v>
                </c:pt>
                <c:pt idx="4">
                  <c:v>0.08906504112933328</c:v>
                </c:pt>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
          <c:y val="0.138"/>
          <c:w val="0.8795"/>
          <c:h val="0.776"/>
        </c:manualLayout>
      </c:layout>
      <c:areaChart>
        <c:grouping val="stacked"/>
        <c:varyColors val="0"/>
        <c:ser>
          <c:idx val="2"/>
          <c:order val="0"/>
          <c:tx>
            <c:strRef>
              <c:f>'10 Year History'!$D$38</c:f>
              <c:strCache>
                <c:ptCount val="1"/>
                <c:pt idx="0">
                  <c:v>Other **</c:v>
                </c:pt>
              </c:strCache>
            </c:strRef>
          </c:tx>
          <c:spPr>
            <a:solidFill>
              <a:srgbClr val="99CC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'10 Year History'!$A$39:$A$48</c:f>
              <c:numCache/>
            </c:numRef>
          </c:cat>
          <c:val>
            <c:numRef>
              <c:f>'10 Year History'!$D$39:$D$48</c:f>
              <c:numCache/>
            </c:numRef>
          </c:val>
        </c:ser>
        <c:ser>
          <c:idx val="1"/>
          <c:order val="1"/>
          <c:tx>
            <c:strRef>
              <c:f>'10 Year History'!$C$38</c:f>
              <c:strCache>
                <c:ptCount val="1"/>
                <c:pt idx="0">
                  <c:v>Instruction</c:v>
                </c:pt>
              </c:strCache>
            </c:strRef>
          </c:tx>
          <c:spPr>
            <a:solidFill>
              <a:srgbClr val="FFFF99"/>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'10 Year History'!$A$39:$A$48</c:f>
              <c:numCache/>
            </c:numRef>
          </c:cat>
          <c:val>
            <c:numRef>
              <c:f>'10 Year History'!$C$39:$C$48</c:f>
              <c:numCache/>
            </c:numRef>
          </c:val>
        </c:ser>
        <c:ser>
          <c:idx val="0"/>
          <c:order val="2"/>
          <c:tx>
            <c:strRef>
              <c:f>'10 Year History'!$B$38</c:f>
              <c:strCache>
                <c:ptCount val="1"/>
                <c:pt idx="0">
                  <c:v>Research</c:v>
                </c:pt>
              </c:strCache>
            </c:strRef>
          </c:tx>
          <c:spPr>
            <a:solidFill>
              <a:srgbClr val="CCFFCC"/>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'10 Year History'!$A$39:$A$48</c:f>
              <c:numCache/>
            </c:numRef>
          </c:cat>
          <c:val>
            <c:numRef>
              <c:f>'10 Year History'!$B$39:$B$48</c:f>
              <c:numCache/>
            </c:numRef>
          </c:val>
        </c:ser>
        <c:axId val="49007294"/>
        <c:axId val="38412463"/>
      </c:areaChart>
      <c:catAx>
        <c:axId val="49007294"/>
        <c:scaling>
          <c:orientation val="minMax"/>
        </c:scaling>
        <c:axPos val="b"/>
        <c:delete val="0"/>
        <c:numFmt formatCode="General" sourceLinked="1"/>
        <c:majorTickMark val="out"/>
        <c:minorTickMark val="none"/>
        <c:tickLblPos val="nextTo"/>
        <c:spPr>
          <a:ln w="3175">
            <a:solidFill>
              <a:srgbClr val="000000"/>
            </a:solidFill>
          </a:ln>
        </c:spPr>
        <c:crossAx val="38412463"/>
        <c:crosses val="autoZero"/>
        <c:auto val="0"/>
        <c:lblOffset val="100"/>
        <c:tickLblSkip val="1"/>
        <c:noMultiLvlLbl val="0"/>
      </c:catAx>
      <c:valAx>
        <c:axId val="38412463"/>
        <c:scaling>
          <c:orientation val="minMax"/>
        </c:scaling>
        <c:axPos val="l"/>
        <c:title>
          <c:tx>
            <c:rich>
              <a:bodyPr vert="horz" rot="-5400000" anchor="ctr"/>
              <a:lstStyle/>
              <a:p>
                <a:pPr algn="ctr">
                  <a:defRPr/>
                </a:pPr>
                <a:r>
                  <a:rPr lang="en-US" cap="none" sz="1200" b="1" i="0" u="none" baseline="0">
                    <a:solidFill>
                      <a:srgbClr val="000000"/>
                    </a:solidFill>
                  </a:rPr>
                  <a:t>Awarded Funds (in Millions)</a:t>
                </a:r>
              </a:p>
            </c:rich>
          </c:tx>
          <c:layout>
            <c:manualLayout>
              <c:xMode val="factor"/>
              <c:yMode val="factor"/>
              <c:x val="-0.0135"/>
              <c:y val="-0.00125"/>
            </c:manualLayout>
          </c:layout>
          <c:overlay val="0"/>
          <c:spPr>
            <a:noFill/>
            <a:ln>
              <a:noFill/>
            </a:ln>
          </c:spPr>
        </c:title>
        <c:delete val="0"/>
        <c:numFmt formatCode="0.0,," sourceLinked="0"/>
        <c:majorTickMark val="out"/>
        <c:minorTickMark val="none"/>
        <c:tickLblPos val="nextTo"/>
        <c:spPr>
          <a:ln w="3175">
            <a:solidFill>
              <a:srgbClr val="000000"/>
            </a:solidFill>
          </a:ln>
        </c:spPr>
        <c:crossAx val="49007294"/>
        <c:crossesAt val="1"/>
        <c:crossBetween val="midCat"/>
        <c:dispUnits/>
        <c:majorUnit val="20000000"/>
      </c:valAx>
      <c:spPr>
        <a:noFill/>
        <a:ln w="12700">
          <a:solidFill>
            <a:srgbClr val="808080"/>
          </a:solidFill>
        </a:ln>
      </c:spPr>
    </c:plotArea>
    <c:legend>
      <c:legendPos val="r"/>
      <c:layout>
        <c:manualLayout>
          <c:xMode val="edge"/>
          <c:yMode val="edge"/>
          <c:x val="0.24475"/>
          <c:y val="0.226"/>
          <c:w val="0.141"/>
          <c:h val="0.0992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zero"/>
    <c:showDLblsOverMax val="0"/>
  </c:chart>
  <c:spPr>
    <a:solidFill>
      <a:srgbClr val="FFFFFF"/>
    </a:solidFill>
    <a:ln w="3175">
      <a:noFill/>
    </a:ln>
  </c:spPr>
  <c:txPr>
    <a:bodyPr vert="horz" rot="0"/>
    <a:lstStyle/>
    <a:p>
      <a:pPr>
        <a:defRPr lang="en-US" cap="none" sz="12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19050</xdr:rowOff>
    </xdr:from>
    <xdr:to>
      <xdr:col>0</xdr:col>
      <xdr:colOff>2838450</xdr:colOff>
      <xdr:row>0</xdr:row>
      <xdr:rowOff>485775</xdr:rowOff>
    </xdr:to>
    <xdr:pic>
      <xdr:nvPicPr>
        <xdr:cNvPr id="1" name="Picture 1" descr="OSP Tower"/>
        <xdr:cNvPicPr preferRelativeResize="1">
          <a:picLocks noChangeAspect="1"/>
        </xdr:cNvPicPr>
      </xdr:nvPicPr>
      <xdr:blipFill>
        <a:blip r:embed="rId1"/>
        <a:stretch>
          <a:fillRect/>
        </a:stretch>
      </xdr:blipFill>
      <xdr:spPr>
        <a:xfrm>
          <a:off x="57150" y="19050"/>
          <a:ext cx="2781300" cy="466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28575</xdr:rowOff>
    </xdr:from>
    <xdr:to>
      <xdr:col>1</xdr:col>
      <xdr:colOff>1143000</xdr:colOff>
      <xdr:row>2</xdr:row>
      <xdr:rowOff>9525</xdr:rowOff>
    </xdr:to>
    <xdr:pic>
      <xdr:nvPicPr>
        <xdr:cNvPr id="1" name="Picture 1" descr="OSP Tower"/>
        <xdr:cNvPicPr preferRelativeResize="1">
          <a:picLocks noChangeAspect="1"/>
        </xdr:cNvPicPr>
      </xdr:nvPicPr>
      <xdr:blipFill>
        <a:blip r:embed="rId1"/>
        <a:stretch>
          <a:fillRect/>
        </a:stretch>
      </xdr:blipFill>
      <xdr:spPr>
        <a:xfrm>
          <a:off x="38100" y="28575"/>
          <a:ext cx="2628900" cy="571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19050</xdr:rowOff>
    </xdr:from>
    <xdr:to>
      <xdr:col>2</xdr:col>
      <xdr:colOff>1257300</xdr:colOff>
      <xdr:row>0</xdr:row>
      <xdr:rowOff>476250</xdr:rowOff>
    </xdr:to>
    <xdr:pic>
      <xdr:nvPicPr>
        <xdr:cNvPr id="1" name="Picture 1" descr="OSP Tower"/>
        <xdr:cNvPicPr preferRelativeResize="1">
          <a:picLocks noChangeAspect="1"/>
        </xdr:cNvPicPr>
      </xdr:nvPicPr>
      <xdr:blipFill>
        <a:blip r:embed="rId1"/>
        <a:stretch>
          <a:fillRect/>
        </a:stretch>
      </xdr:blipFill>
      <xdr:spPr>
        <a:xfrm>
          <a:off x="38100" y="19050"/>
          <a:ext cx="2990850" cy="457200"/>
        </a:xfrm>
        <a:prstGeom prst="rect">
          <a:avLst/>
        </a:prstGeom>
        <a:noFill/>
        <a:ln w="9525" cmpd="sng">
          <a:noFill/>
        </a:ln>
      </xdr:spPr>
    </xdr:pic>
    <xdr:clientData/>
  </xdr:twoCellAnchor>
  <xdr:twoCellAnchor>
    <xdr:from>
      <xdr:col>0</xdr:col>
      <xdr:colOff>0</xdr:colOff>
      <xdr:row>1</xdr:row>
      <xdr:rowOff>0</xdr:rowOff>
    </xdr:from>
    <xdr:to>
      <xdr:col>4</xdr:col>
      <xdr:colOff>2009775</xdr:colOff>
      <xdr:row>17</xdr:row>
      <xdr:rowOff>114300</xdr:rowOff>
    </xdr:to>
    <xdr:graphicFrame>
      <xdr:nvGraphicFramePr>
        <xdr:cNvPr id="2" name="Chart 14"/>
        <xdr:cNvGraphicFramePr/>
      </xdr:nvGraphicFramePr>
      <xdr:xfrm>
        <a:off x="0" y="514350"/>
        <a:ext cx="6467475" cy="2838450"/>
      </xdr:xfrm>
      <a:graphic>
        <a:graphicData uri="http://schemas.openxmlformats.org/drawingml/2006/chart">
          <c:chart xmlns:c="http://schemas.openxmlformats.org/drawingml/2006/chart" r:id="rId2"/>
        </a:graphicData>
      </a:graphic>
    </xdr:graphicFrame>
    <xdr:clientData fLocksWithSheet="0"/>
  </xdr:twoCellAnchor>
  <xdr:twoCellAnchor>
    <xdr:from>
      <xdr:col>0</xdr:col>
      <xdr:colOff>0</xdr:colOff>
      <xdr:row>18</xdr:row>
      <xdr:rowOff>9525</xdr:rowOff>
    </xdr:from>
    <xdr:to>
      <xdr:col>4</xdr:col>
      <xdr:colOff>2019300</xdr:colOff>
      <xdr:row>39</xdr:row>
      <xdr:rowOff>0</xdr:rowOff>
    </xdr:to>
    <xdr:graphicFrame>
      <xdr:nvGraphicFramePr>
        <xdr:cNvPr id="3" name="Chart 15"/>
        <xdr:cNvGraphicFramePr/>
      </xdr:nvGraphicFramePr>
      <xdr:xfrm>
        <a:off x="0" y="3409950"/>
        <a:ext cx="6477000" cy="339090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39</xdr:row>
      <xdr:rowOff>28575</xdr:rowOff>
    </xdr:from>
    <xdr:to>
      <xdr:col>4</xdr:col>
      <xdr:colOff>2009775</xdr:colOff>
      <xdr:row>53</xdr:row>
      <xdr:rowOff>0</xdr:rowOff>
    </xdr:to>
    <xdr:graphicFrame>
      <xdr:nvGraphicFramePr>
        <xdr:cNvPr id="4" name="Chart 17"/>
        <xdr:cNvGraphicFramePr/>
      </xdr:nvGraphicFramePr>
      <xdr:xfrm>
        <a:off x="0" y="6829425"/>
        <a:ext cx="6467475" cy="2400300"/>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238125</xdr:colOff>
      <xdr:row>0</xdr:row>
      <xdr:rowOff>171450</xdr:rowOff>
    </xdr:from>
    <xdr:to>
      <xdr:col>1</xdr:col>
      <xdr:colOff>1200150</xdr:colOff>
      <xdr:row>0</xdr:row>
      <xdr:rowOff>771525</xdr:rowOff>
    </xdr:to>
    <xdr:pic>
      <xdr:nvPicPr>
        <xdr:cNvPr id="1" name="Picture 2" descr="OSP Tower"/>
        <xdr:cNvPicPr preferRelativeResize="1">
          <a:picLocks noChangeAspect="1"/>
        </xdr:cNvPicPr>
      </xdr:nvPicPr>
      <xdr:blipFill>
        <a:blip r:embed="rId1"/>
        <a:stretch>
          <a:fillRect/>
        </a:stretch>
      </xdr:blipFill>
      <xdr:spPr>
        <a:xfrm>
          <a:off x="238125" y="171450"/>
          <a:ext cx="3676650" cy="600075"/>
        </a:xfrm>
        <a:prstGeom prst="rect">
          <a:avLst/>
        </a:prstGeom>
        <a:noFill/>
        <a:ln w="9525" cmpd="sng">
          <a:noFill/>
        </a:ln>
      </xdr:spPr>
    </xdr:pic>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0.455</cdr:x>
      <cdr:y>0.4965</cdr:y>
    </cdr:from>
    <cdr:to>
      <cdr:x>0.4725</cdr:x>
      <cdr:y>0.5055</cdr:y>
    </cdr:to>
    <cdr:sp>
      <cdr:nvSpPr>
        <cdr:cNvPr id="1" name="Text Box 1"/>
        <cdr:cNvSpPr txBox="1">
          <a:spLocks noChangeArrowheads="1"/>
        </cdr:cNvSpPr>
      </cdr:nvSpPr>
      <cdr:spPr>
        <a:xfrm flipH="1" flipV="1">
          <a:off x="3752850" y="2752725"/>
          <a:ext cx="142875" cy="47625"/>
        </a:xfrm>
        <a:prstGeom prst="rect">
          <a:avLst/>
        </a:prstGeom>
        <a:noFill/>
        <a:ln w="1" cmpd="sng">
          <a:noFill/>
        </a:ln>
      </cdr:spPr>
      <cdr:txBody>
        <a:bodyPr vertOverflow="clip" wrap="square" lIns="36576" tIns="22860" rIns="36576" bIns="22860" anchor="ctr"/>
        <a:p>
          <a:pPr algn="ctr">
            <a:defRPr/>
          </a:pPr>
          <a:r>
            <a:rPr lang="en-US" cap="none" sz="1200" b="0" i="0" u="none" baseline="0">
              <a:solidFill>
                <a:srgbClr val="000000"/>
              </a:solidFill>
            </a:rPr>
            <a:t>=</a:t>
          </a:r>
        </a:p>
      </cdr:txBody>
    </cdr:sp>
  </cdr:relSizeAnchor>
  <cdr:relSizeAnchor xmlns:cdr="http://schemas.openxmlformats.org/drawingml/2006/chartDrawing">
    <cdr:from>
      <cdr:x>0.2915</cdr:x>
      <cdr:y>0.045</cdr:y>
    </cdr:from>
    <cdr:to>
      <cdr:x>0.79575</cdr:x>
      <cdr:y>0.099</cdr:y>
    </cdr:to>
    <cdr:sp>
      <cdr:nvSpPr>
        <cdr:cNvPr id="2" name="Text Box 2"/>
        <cdr:cNvSpPr txBox="1">
          <a:spLocks noChangeArrowheads="1"/>
        </cdr:cNvSpPr>
      </cdr:nvSpPr>
      <cdr:spPr>
        <a:xfrm>
          <a:off x="2400300" y="247650"/>
          <a:ext cx="4162425" cy="304800"/>
        </a:xfrm>
        <a:prstGeom prst="rect">
          <a:avLst/>
        </a:prstGeom>
        <a:noFill/>
        <a:ln w="9525" cmpd="sng">
          <a:noFill/>
        </a:ln>
      </cdr:spPr>
      <cdr:txBody>
        <a:bodyPr vertOverflow="clip" wrap="square" lIns="36576" tIns="32004" rIns="0" bIns="0"/>
        <a:p>
          <a:pPr algn="l">
            <a:defRPr/>
          </a:pPr>
          <a:r>
            <a:rPr lang="en-US" cap="none" sz="1425" b="1" i="1" u="none" baseline="0">
              <a:solidFill>
                <a:srgbClr val="000000"/>
              </a:solidFill>
              <a:latin typeface="Arial"/>
              <a:ea typeface="Arial"/>
              <a:cs typeface="Arial"/>
            </a:rPr>
            <a:t>Sponsored Program Awards By Purpose </a:t>
          </a:r>
        </a:p>
      </cdr:txBody>
    </cdr:sp>
  </cdr:relSizeAnchor>
  <cdr:relSizeAnchor xmlns:cdr="http://schemas.openxmlformats.org/drawingml/2006/chartDrawing">
    <cdr:from>
      <cdr:x>0.455</cdr:x>
      <cdr:y>0.93</cdr:y>
    </cdr:from>
    <cdr:to>
      <cdr:x>0.636</cdr:x>
      <cdr:y>0.97975</cdr:y>
    </cdr:to>
    <cdr:sp>
      <cdr:nvSpPr>
        <cdr:cNvPr id="3" name="Text Box 3"/>
        <cdr:cNvSpPr txBox="1">
          <a:spLocks noChangeArrowheads="1"/>
        </cdr:cNvSpPr>
      </cdr:nvSpPr>
      <cdr:spPr>
        <a:xfrm>
          <a:off x="3752850" y="5172075"/>
          <a:ext cx="1495425" cy="276225"/>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latin typeface="Arial"/>
              <a:ea typeface="Arial"/>
              <a:cs typeface="Arial"/>
            </a:rPr>
            <a:t>Fiscal Year</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66675</xdr:rowOff>
    </xdr:from>
    <xdr:to>
      <xdr:col>2</xdr:col>
      <xdr:colOff>1304925</xdr:colOff>
      <xdr:row>0</xdr:row>
      <xdr:rowOff>561975</xdr:rowOff>
    </xdr:to>
    <xdr:pic>
      <xdr:nvPicPr>
        <xdr:cNvPr id="1" name="Picture 1" descr="OSP Tower"/>
        <xdr:cNvPicPr preferRelativeResize="1">
          <a:picLocks noChangeAspect="1"/>
        </xdr:cNvPicPr>
      </xdr:nvPicPr>
      <xdr:blipFill>
        <a:blip r:embed="rId1"/>
        <a:stretch>
          <a:fillRect/>
        </a:stretch>
      </xdr:blipFill>
      <xdr:spPr>
        <a:xfrm>
          <a:off x="85725" y="66675"/>
          <a:ext cx="2990850" cy="495300"/>
        </a:xfrm>
        <a:prstGeom prst="rect">
          <a:avLst/>
        </a:prstGeom>
        <a:noFill/>
        <a:ln w="9525" cmpd="sng">
          <a:noFill/>
        </a:ln>
      </xdr:spPr>
    </xdr:pic>
    <xdr:clientData/>
  </xdr:twoCellAnchor>
  <xdr:twoCellAnchor>
    <xdr:from>
      <xdr:col>0</xdr:col>
      <xdr:colOff>0</xdr:colOff>
      <xdr:row>6</xdr:row>
      <xdr:rowOff>19050</xdr:rowOff>
    </xdr:from>
    <xdr:to>
      <xdr:col>8</xdr:col>
      <xdr:colOff>57150</xdr:colOff>
      <xdr:row>35</xdr:row>
      <xdr:rowOff>133350</xdr:rowOff>
    </xdr:to>
    <xdr:graphicFrame>
      <xdr:nvGraphicFramePr>
        <xdr:cNvPr id="2" name="Chart 4"/>
        <xdr:cNvGraphicFramePr/>
      </xdr:nvGraphicFramePr>
      <xdr:xfrm>
        <a:off x="0" y="1419225"/>
        <a:ext cx="8258175" cy="55626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J691"/>
  <sheetViews>
    <sheetView showGridLines="0" tabSelected="1" zoomScale="109" zoomScaleNormal="109" zoomScalePageLayoutView="0" workbookViewId="0" topLeftCell="A1">
      <selection activeCell="B3" sqref="B3"/>
    </sheetView>
  </sheetViews>
  <sheetFormatPr defaultColWidth="19.421875" defaultRowHeight="12.75"/>
  <cols>
    <col min="1" max="1" width="56.57421875" style="39" customWidth="1"/>
    <col min="2" max="2" width="10.7109375" style="64" bestFit="1" customWidth="1"/>
    <col min="3" max="3" width="14.140625" style="218" customWidth="1"/>
    <col min="4" max="4" width="16.28125" style="64" customWidth="1"/>
    <col min="5" max="5" width="17.57421875" style="65" customWidth="1"/>
    <col min="6" max="6" width="0.13671875" style="65" customWidth="1"/>
    <col min="7" max="7" width="29.57421875" style="66" customWidth="1"/>
    <col min="8" max="16384" width="19.421875" style="39" customWidth="1"/>
  </cols>
  <sheetData>
    <row r="1" spans="1:6" s="74" customFormat="1" ht="42.75" customHeight="1">
      <c r="A1" s="6"/>
      <c r="B1" s="284" t="s">
        <v>138</v>
      </c>
      <c r="C1" s="285"/>
      <c r="D1" s="285"/>
      <c r="E1" s="91"/>
      <c r="F1" s="73"/>
    </row>
    <row r="2" spans="1:6" s="38" customFormat="1" ht="15.75">
      <c r="A2" s="4"/>
      <c r="B2" s="195"/>
      <c r="C2" s="203"/>
      <c r="D2" s="196"/>
      <c r="E2" s="27"/>
      <c r="F2" s="52"/>
    </row>
    <row r="3" spans="1:7" ht="15.75">
      <c r="A3" s="29" t="s">
        <v>95</v>
      </c>
      <c r="B3" s="81"/>
      <c r="C3" s="204"/>
      <c r="D3" s="81"/>
      <c r="E3" s="31"/>
      <c r="F3" s="75"/>
      <c r="G3" s="41"/>
    </row>
    <row r="4" spans="1:7" ht="15.75">
      <c r="A4" s="29"/>
      <c r="B4" s="81"/>
      <c r="C4" s="204"/>
      <c r="D4" s="81"/>
      <c r="E4" s="31"/>
      <c r="F4" s="75"/>
      <c r="G4" s="41"/>
    </row>
    <row r="5" spans="1:7" ht="15.75">
      <c r="A5" s="29"/>
      <c r="B5" s="81"/>
      <c r="C5" s="204"/>
      <c r="D5" s="81"/>
      <c r="E5" s="31"/>
      <c r="F5" s="75"/>
      <c r="G5" s="41"/>
    </row>
    <row r="6" spans="1:6" ht="12.75">
      <c r="A6" s="35" t="s">
        <v>86</v>
      </c>
      <c r="B6" s="118" t="s">
        <v>56</v>
      </c>
      <c r="C6" s="279" t="s">
        <v>57</v>
      </c>
      <c r="D6" s="118" t="s">
        <v>60</v>
      </c>
      <c r="E6" s="2"/>
      <c r="F6" s="53"/>
    </row>
    <row r="7" spans="1:6" ht="12.75">
      <c r="A7" s="8"/>
      <c r="B7" s="119"/>
      <c r="C7" s="205"/>
      <c r="D7" s="94"/>
      <c r="E7" s="2"/>
      <c r="F7" s="53"/>
    </row>
    <row r="8" spans="1:6" ht="13.5" customHeight="1">
      <c r="A8" s="176" t="s">
        <v>98</v>
      </c>
      <c r="B8" s="274">
        <v>66</v>
      </c>
      <c r="C8" s="275">
        <v>8253895</v>
      </c>
      <c r="D8" s="94">
        <f>C8/$C$21</f>
        <v>0.06692641212775854</v>
      </c>
      <c r="E8" s="2"/>
      <c r="F8" s="53"/>
    </row>
    <row r="9" spans="1:6" ht="14.25" customHeight="1">
      <c r="A9" s="176" t="s">
        <v>99</v>
      </c>
      <c r="B9" s="274">
        <v>111</v>
      </c>
      <c r="C9" s="275">
        <v>6559119</v>
      </c>
      <c r="D9" s="94">
        <f aca="true" t="shared" si="0" ref="D9:D19">C9/$C$21</f>
        <v>0.053184381602747736</v>
      </c>
      <c r="E9" s="2"/>
      <c r="F9" s="53"/>
    </row>
    <row r="10" spans="1:6" ht="12.75">
      <c r="A10" s="176" t="s">
        <v>100</v>
      </c>
      <c r="B10" s="274">
        <v>56</v>
      </c>
      <c r="C10" s="275">
        <v>5055050</v>
      </c>
      <c r="D10" s="94">
        <f t="shared" si="0"/>
        <v>0.04098869196015043</v>
      </c>
      <c r="E10" s="2"/>
      <c r="F10" s="53"/>
    </row>
    <row r="11" spans="1:6" ht="12.75">
      <c r="A11" s="176" t="s">
        <v>101</v>
      </c>
      <c r="B11" s="274">
        <v>28</v>
      </c>
      <c r="C11" s="275">
        <v>4232856</v>
      </c>
      <c r="D11" s="94">
        <f t="shared" si="0"/>
        <v>0.03432196134472943</v>
      </c>
      <c r="E11" s="2"/>
      <c r="F11" s="53"/>
    </row>
    <row r="12" spans="1:6" ht="15" customHeight="1">
      <c r="A12" s="176" t="s">
        <v>102</v>
      </c>
      <c r="B12">
        <v>318</v>
      </c>
      <c r="C12" s="258">
        <v>81511251</v>
      </c>
      <c r="D12" s="94">
        <f t="shared" si="0"/>
        <v>0.660931060726502</v>
      </c>
      <c r="E12" s="2"/>
      <c r="F12" s="53"/>
    </row>
    <row r="13" spans="1:6" ht="12.75">
      <c r="A13" s="176" t="s">
        <v>103</v>
      </c>
      <c r="B13" s="274">
        <v>10</v>
      </c>
      <c r="C13" s="275">
        <v>1524955</v>
      </c>
      <c r="D13" s="94">
        <f t="shared" si="0"/>
        <v>0.012365043025903048</v>
      </c>
      <c r="E13" s="2"/>
      <c r="F13" s="53"/>
    </row>
    <row r="14" spans="1:6" ht="12.75">
      <c r="A14" s="176" t="s">
        <v>130</v>
      </c>
      <c r="B14" s="274">
        <v>44</v>
      </c>
      <c r="C14" s="275">
        <v>6180201</v>
      </c>
      <c r="D14" s="94">
        <f t="shared" si="0"/>
        <v>0.05011193856456685</v>
      </c>
      <c r="E14" s="2"/>
      <c r="F14" s="53"/>
    </row>
    <row r="15" spans="1:6" ht="12.75">
      <c r="A15" s="176" t="s">
        <v>51</v>
      </c>
      <c r="B15" s="274">
        <v>3</v>
      </c>
      <c r="C15" s="275">
        <v>442500</v>
      </c>
      <c r="D15" s="94">
        <f t="shared" si="0"/>
        <v>0.0035879954090200033</v>
      </c>
      <c r="E15" s="2"/>
      <c r="F15" s="53"/>
    </row>
    <row r="16" spans="1:6" ht="12.75">
      <c r="A16" s="176" t="s">
        <v>52</v>
      </c>
      <c r="B16" s="274">
        <v>5</v>
      </c>
      <c r="C16" s="275">
        <v>289112</v>
      </c>
      <c r="D16" s="94">
        <f t="shared" si="0"/>
        <v>0.0023442543021301495</v>
      </c>
      <c r="E16" s="2"/>
      <c r="F16" s="53"/>
    </row>
    <row r="17" spans="1:6" ht="12.75">
      <c r="A17" s="176" t="s">
        <v>55</v>
      </c>
      <c r="B17" s="274">
        <v>17</v>
      </c>
      <c r="C17" s="275">
        <v>5843744</v>
      </c>
      <c r="D17" s="94">
        <f t="shared" si="0"/>
        <v>0.04738378902483207</v>
      </c>
      <c r="E17" s="2"/>
      <c r="F17" s="53"/>
    </row>
    <row r="18" spans="1:7" s="38" customFormat="1" ht="12.75">
      <c r="A18" s="176" t="s">
        <v>104</v>
      </c>
      <c r="B18" s="274">
        <v>2</v>
      </c>
      <c r="C18" s="275">
        <v>101240</v>
      </c>
      <c r="D18" s="94">
        <f t="shared" si="0"/>
        <v>0.0008209009157269721</v>
      </c>
      <c r="E18" s="2"/>
      <c r="F18" s="53"/>
      <c r="G18" s="36"/>
    </row>
    <row r="19" spans="1:6" ht="12.75">
      <c r="A19" s="176" t="s">
        <v>89</v>
      </c>
      <c r="B19" s="274">
        <v>57</v>
      </c>
      <c r="C19" s="275">
        <v>3333994</v>
      </c>
      <c r="D19" s="94">
        <f t="shared" si="0"/>
        <v>0.02703357099593274</v>
      </c>
      <c r="E19" s="2"/>
      <c r="F19" s="53"/>
    </row>
    <row r="20" spans="1:6" ht="12.75">
      <c r="A20" s="8"/>
      <c r="B20" s="280"/>
      <c r="C20" s="281"/>
      <c r="D20" s="94"/>
      <c r="E20" s="2"/>
      <c r="F20" s="53"/>
    </row>
    <row r="21" spans="1:6" ht="12.75">
      <c r="A21" s="32" t="s">
        <v>0</v>
      </c>
      <c r="B21" s="282">
        <f>SUM(B8:B20)</f>
        <v>717</v>
      </c>
      <c r="C21" s="283">
        <f>SUM(C8:C20)</f>
        <v>123327917</v>
      </c>
      <c r="D21" s="197">
        <f>SUM(D8:D20)</f>
        <v>0.9999999999999999</v>
      </c>
      <c r="E21" s="2"/>
      <c r="F21" s="53"/>
    </row>
    <row r="22" spans="1:6" ht="12.75">
      <c r="A22" s="32"/>
      <c r="B22" s="120"/>
      <c r="C22" s="206"/>
      <c r="D22" s="197"/>
      <c r="E22" s="2"/>
      <c r="F22" s="53"/>
    </row>
    <row r="23" spans="1:7" ht="12.75">
      <c r="A23" s="3"/>
      <c r="B23" s="108"/>
      <c r="C23" s="207"/>
      <c r="D23" s="198"/>
      <c r="E23" s="2"/>
      <c r="F23" s="53"/>
      <c r="G23" s="36"/>
    </row>
    <row r="24" spans="1:7" ht="15.75">
      <c r="A24" s="29" t="s">
        <v>96</v>
      </c>
      <c r="B24" s="27"/>
      <c r="C24" s="208"/>
      <c r="D24" s="199"/>
      <c r="E24" s="2"/>
      <c r="F24" s="53"/>
      <c r="G24" s="36"/>
    </row>
    <row r="25" spans="1:7" ht="12.75">
      <c r="A25" s="3"/>
      <c r="B25" s="27"/>
      <c r="C25" s="208"/>
      <c r="D25" s="199"/>
      <c r="E25" s="2"/>
      <c r="F25" s="53"/>
      <c r="G25" s="36"/>
    </row>
    <row r="26" spans="1:6" ht="12.75">
      <c r="A26" s="34" t="s">
        <v>84</v>
      </c>
      <c r="B26" s="272" t="s">
        <v>56</v>
      </c>
      <c r="C26" s="271" t="s">
        <v>57</v>
      </c>
      <c r="D26" s="121"/>
      <c r="E26" s="2"/>
      <c r="F26" s="53"/>
    </row>
    <row r="27" spans="1:7" ht="12.75">
      <c r="A27" t="s">
        <v>106</v>
      </c>
      <c r="B27">
        <v>14</v>
      </c>
      <c r="C27" s="258">
        <v>384191</v>
      </c>
      <c r="D27" s="200">
        <f>C27/$C$33</f>
        <v>0.0031151989699136815</v>
      </c>
      <c r="E27" s="94"/>
      <c r="F27" s="53"/>
      <c r="G27" s="36"/>
    </row>
    <row r="28" spans="1:7" ht="12.75">
      <c r="A28" t="s">
        <v>61</v>
      </c>
      <c r="B28">
        <v>68</v>
      </c>
      <c r="C28" s="258">
        <v>10871860</v>
      </c>
      <c r="D28" s="200">
        <f>C28/$C$33</f>
        <v>0.08815408761018804</v>
      </c>
      <c r="E28" s="94"/>
      <c r="F28" s="53"/>
      <c r="G28" s="36"/>
    </row>
    <row r="29" spans="1:7" s="115" customFormat="1" ht="12.75">
      <c r="A29" t="s">
        <v>107</v>
      </c>
      <c r="B29">
        <v>1</v>
      </c>
      <c r="C29" s="258">
        <v>10000</v>
      </c>
      <c r="D29" s="200">
        <f>C29/$C$33</f>
        <v>8.108464201175149E-05</v>
      </c>
      <c r="E29" s="111"/>
      <c r="F29" s="112"/>
      <c r="G29" s="113"/>
    </row>
    <row r="30" spans="1:7" s="114" customFormat="1" ht="12.75">
      <c r="A30" t="s">
        <v>62</v>
      </c>
      <c r="B30">
        <v>182</v>
      </c>
      <c r="C30" s="258">
        <v>9503598</v>
      </c>
      <c r="D30" s="200">
        <f>C30/$C$33</f>
        <v>0.07705958416535974</v>
      </c>
      <c r="E30" s="111"/>
      <c r="F30" s="112"/>
      <c r="G30" s="113"/>
    </row>
    <row r="31" spans="1:7" s="38" customFormat="1" ht="12.75">
      <c r="A31" t="s">
        <v>63</v>
      </c>
      <c r="B31">
        <v>452</v>
      </c>
      <c r="C31" s="258">
        <v>102558268</v>
      </c>
      <c r="D31" s="200">
        <f>C31/$C$33</f>
        <v>0.8315900446125268</v>
      </c>
      <c r="E31" s="2"/>
      <c r="F31" s="53"/>
      <c r="G31" s="36"/>
    </row>
    <row r="32" spans="1:7" s="114" customFormat="1" ht="12.75">
      <c r="A32" s="110"/>
      <c r="B32" s="116"/>
      <c r="C32" s="209"/>
      <c r="D32" s="200"/>
      <c r="E32" s="111"/>
      <c r="F32" s="112"/>
      <c r="G32" s="113"/>
    </row>
    <row r="33" spans="1:7" s="107" customFormat="1" ht="12.75">
      <c r="A33" s="80" t="s">
        <v>0</v>
      </c>
      <c r="B33" s="273">
        <f>SUM(B27:B32)</f>
        <v>717</v>
      </c>
      <c r="C33" s="210">
        <f>SUM(C27:C32)</f>
        <v>123327917</v>
      </c>
      <c r="D33" s="197">
        <f>C33/$C$33</f>
        <v>1</v>
      </c>
      <c r="E33" s="104"/>
      <c r="F33" s="117"/>
      <c r="G33" s="105"/>
    </row>
    <row r="34" spans="1:7" s="107" customFormat="1" ht="12.75">
      <c r="A34" s="80"/>
      <c r="B34" s="109"/>
      <c r="C34" s="211"/>
      <c r="D34" s="200"/>
      <c r="E34" s="104"/>
      <c r="F34" s="117"/>
      <c r="G34" s="105"/>
    </row>
    <row r="35" spans="1:7" ht="12.75">
      <c r="A35" s="3"/>
      <c r="B35" s="27"/>
      <c r="C35" s="208"/>
      <c r="D35" s="199"/>
      <c r="E35" s="2"/>
      <c r="F35" s="53"/>
      <c r="G35" s="36"/>
    </row>
    <row r="36" spans="1:7" ht="15.75">
      <c r="A36" s="29" t="s">
        <v>97</v>
      </c>
      <c r="B36" s="27"/>
      <c r="C36" s="208"/>
      <c r="D36" s="199"/>
      <c r="E36" s="2"/>
      <c r="F36" s="53"/>
      <c r="G36" s="36"/>
    </row>
    <row r="37" spans="1:7" ht="12.75">
      <c r="A37" s="3"/>
      <c r="B37" s="27"/>
      <c r="C37" s="208"/>
      <c r="D37" s="199"/>
      <c r="E37" s="2"/>
      <c r="F37" s="53"/>
      <c r="G37" s="36"/>
    </row>
    <row r="38" spans="1:6" ht="12.75">
      <c r="A38" s="32" t="s">
        <v>85</v>
      </c>
      <c r="B38" s="272" t="s">
        <v>56</v>
      </c>
      <c r="C38" s="271" t="s">
        <v>57</v>
      </c>
      <c r="D38" s="121" t="s">
        <v>60</v>
      </c>
      <c r="E38" s="2"/>
      <c r="F38" s="53"/>
    </row>
    <row r="39" spans="1:7" ht="12.75">
      <c r="A39" t="s">
        <v>67</v>
      </c>
      <c r="B39" s="274">
        <v>83</v>
      </c>
      <c r="C39" s="275">
        <v>2413562</v>
      </c>
      <c r="D39" s="94">
        <f>C39/$C$45</f>
        <v>0.019570281074316694</v>
      </c>
      <c r="E39" s="94"/>
      <c r="F39" s="53"/>
      <c r="G39" s="36"/>
    </row>
    <row r="40" spans="1:7" s="115" customFormat="1" ht="12.75">
      <c r="A40" t="s">
        <v>68</v>
      </c>
      <c r="B40" s="274">
        <v>306</v>
      </c>
      <c r="C40" s="275">
        <v>92409237</v>
      </c>
      <c r="D40" s="94">
        <f>C40/$C$45</f>
        <v>0.74929699007241</v>
      </c>
      <c r="E40" s="111"/>
      <c r="F40" s="112"/>
      <c r="G40" s="113"/>
    </row>
    <row r="41" spans="1:7" s="114" customFormat="1" ht="12.75">
      <c r="A41" t="s">
        <v>108</v>
      </c>
      <c r="B41" s="274">
        <v>57</v>
      </c>
      <c r="C41" s="275">
        <v>3807552</v>
      </c>
      <c r="D41" s="94">
        <f>C41/$C$45</f>
        <v>0.03087339908611284</v>
      </c>
      <c r="E41" s="111"/>
      <c r="F41" s="112"/>
      <c r="G41" s="113"/>
    </row>
    <row r="42" spans="1:7" s="114" customFormat="1" ht="12.75">
      <c r="A42" t="s">
        <v>107</v>
      </c>
      <c r="B42" s="274">
        <v>174</v>
      </c>
      <c r="C42" s="275">
        <v>10984206</v>
      </c>
      <c r="D42" s="94">
        <f>C42/$C$45</f>
        <v>0.08906504112933328</v>
      </c>
      <c r="E42" s="111"/>
      <c r="F42" s="112"/>
      <c r="G42" s="113"/>
    </row>
    <row r="43" spans="1:7" s="114" customFormat="1" ht="12.75">
      <c r="A43" t="s">
        <v>69</v>
      </c>
      <c r="B43" s="274">
        <v>97</v>
      </c>
      <c r="C43" s="275">
        <v>13713360</v>
      </c>
      <c r="D43" s="94">
        <f>C43/$C$45</f>
        <v>0.11119428863782724</v>
      </c>
      <c r="E43" s="111"/>
      <c r="F43" s="112"/>
      <c r="G43" s="113"/>
    </row>
    <row r="44" spans="1:7" s="114" customFormat="1" ht="12.75">
      <c r="A44" s="110"/>
      <c r="B44" s="276"/>
      <c r="C44" s="277"/>
      <c r="D44" s="94"/>
      <c r="E44" s="111"/>
      <c r="F44" s="112"/>
      <c r="G44" s="113"/>
    </row>
    <row r="45" spans="1:7" s="107" customFormat="1" ht="12.75">
      <c r="A45" s="80" t="s">
        <v>0</v>
      </c>
      <c r="B45" s="273">
        <f>SUM(B39:B44)</f>
        <v>717</v>
      </c>
      <c r="C45" s="278">
        <f>SUM(C39:C44)</f>
        <v>123327917</v>
      </c>
      <c r="D45" s="197">
        <f>C45/$C$45</f>
        <v>1</v>
      </c>
      <c r="E45" s="104"/>
      <c r="F45" s="117"/>
      <c r="G45" s="105"/>
    </row>
    <row r="46" spans="1:7" ht="12.75">
      <c r="A46" s="3"/>
      <c r="B46" s="108"/>
      <c r="C46" s="207"/>
      <c r="D46" s="94"/>
      <c r="E46" s="2"/>
      <c r="F46" s="53"/>
      <c r="G46" s="36"/>
    </row>
    <row r="47" spans="1:7" ht="12.75">
      <c r="A47" s="3"/>
      <c r="B47" s="108"/>
      <c r="C47" s="207"/>
      <c r="D47" s="94"/>
      <c r="E47" s="2"/>
      <c r="F47" s="53"/>
      <c r="G47" s="36"/>
    </row>
    <row r="48" spans="1:7" ht="12.75">
      <c r="A48" s="3"/>
      <c r="B48" s="108"/>
      <c r="C48" s="207"/>
      <c r="D48" s="94"/>
      <c r="E48" s="2"/>
      <c r="F48" s="53"/>
      <c r="G48" s="36"/>
    </row>
    <row r="49" spans="1:7" ht="12.75">
      <c r="A49" s="33" t="s">
        <v>64</v>
      </c>
      <c r="B49" s="108"/>
      <c r="C49" s="207"/>
      <c r="D49" s="198"/>
      <c r="E49" s="2"/>
      <c r="F49" s="53"/>
      <c r="G49" s="36"/>
    </row>
    <row r="50" spans="1:7" ht="12.75">
      <c r="A50" s="33" t="s">
        <v>65</v>
      </c>
      <c r="B50" s="27"/>
      <c r="C50" s="208"/>
      <c r="D50" s="27"/>
      <c r="E50" s="2"/>
      <c r="F50" s="53"/>
      <c r="G50" s="36"/>
    </row>
    <row r="51" spans="1:4" s="77" customFormat="1" ht="12.75">
      <c r="A51" s="39"/>
      <c r="B51" s="122"/>
      <c r="C51" s="212"/>
      <c r="D51" s="122"/>
    </row>
    <row r="52" spans="1:10" s="77" customFormat="1" ht="12.75">
      <c r="A52" s="39"/>
      <c r="B52" s="122"/>
      <c r="C52" s="212"/>
      <c r="D52" s="122"/>
      <c r="J52" s="78" t="s">
        <v>66</v>
      </c>
    </row>
    <row r="53" spans="1:7" ht="12.75">
      <c r="A53" s="61"/>
      <c r="B53" s="52"/>
      <c r="C53" s="213"/>
      <c r="D53" s="201"/>
      <c r="E53" s="53"/>
      <c r="F53" s="53"/>
      <c r="G53" s="36"/>
    </row>
    <row r="54" spans="1:7" ht="12.75">
      <c r="A54" s="61"/>
      <c r="B54" s="52"/>
      <c r="C54" s="213"/>
      <c r="D54" s="201"/>
      <c r="E54" s="53"/>
      <c r="F54" s="53"/>
      <c r="G54" s="36"/>
    </row>
    <row r="55" spans="1:7" ht="12.75">
      <c r="A55" s="61"/>
      <c r="B55" s="52"/>
      <c r="C55" s="213"/>
      <c r="D55" s="201"/>
      <c r="E55" s="53"/>
      <c r="F55" s="53"/>
      <c r="G55" s="36"/>
    </row>
    <row r="56" spans="1:7" ht="12.75">
      <c r="A56" s="61"/>
      <c r="B56" s="52"/>
      <c r="C56" s="213"/>
      <c r="D56" s="201"/>
      <c r="E56" s="53"/>
      <c r="F56" s="53"/>
      <c r="G56" s="36"/>
    </row>
    <row r="57" spans="1:7" ht="12.75">
      <c r="A57" s="61"/>
      <c r="B57" s="52"/>
      <c r="C57" s="213"/>
      <c r="D57" s="201"/>
      <c r="E57" s="53"/>
      <c r="F57" s="53"/>
      <c r="G57" s="36"/>
    </row>
    <row r="58" spans="1:7" ht="12.75">
      <c r="A58" s="61"/>
      <c r="B58" s="52"/>
      <c r="C58" s="213"/>
      <c r="D58" s="201"/>
      <c r="E58" s="53"/>
      <c r="F58" s="53"/>
      <c r="G58" s="36"/>
    </row>
    <row r="59" spans="1:7" ht="12.75">
      <c r="A59" s="61"/>
      <c r="B59" s="52"/>
      <c r="C59" s="213"/>
      <c r="D59" s="201"/>
      <c r="E59" s="53"/>
      <c r="F59" s="53"/>
      <c r="G59" s="36"/>
    </row>
    <row r="60" spans="1:7" ht="12.75">
      <c r="A60" s="61"/>
      <c r="B60" s="52"/>
      <c r="C60" s="213"/>
      <c r="D60" s="201"/>
      <c r="E60" s="53"/>
      <c r="F60" s="53"/>
      <c r="G60" s="36"/>
    </row>
    <row r="61" spans="1:7" ht="12.75">
      <c r="A61" s="61"/>
      <c r="B61" s="52"/>
      <c r="C61" s="213"/>
      <c r="D61" s="201"/>
      <c r="E61" s="53"/>
      <c r="F61" s="53"/>
      <c r="G61" s="36"/>
    </row>
    <row r="62" spans="1:7" ht="12.75">
      <c r="A62" s="61"/>
      <c r="B62" s="52"/>
      <c r="C62" s="213"/>
      <c r="D62" s="201"/>
      <c r="E62" s="53"/>
      <c r="F62" s="53"/>
      <c r="G62" s="36"/>
    </row>
    <row r="63" spans="1:7" ht="12.75">
      <c r="A63" s="61"/>
      <c r="B63" s="52"/>
      <c r="C63" s="213"/>
      <c r="D63" s="201"/>
      <c r="E63" s="53"/>
      <c r="F63" s="53"/>
      <c r="G63" s="36"/>
    </row>
    <row r="64" spans="1:7" ht="12.75">
      <c r="A64" s="61"/>
      <c r="B64" s="52"/>
      <c r="C64" s="213"/>
      <c r="D64" s="201"/>
      <c r="E64" s="53"/>
      <c r="F64" s="53"/>
      <c r="G64" s="36"/>
    </row>
    <row r="65" spans="1:7" ht="12.75">
      <c r="A65" s="61"/>
      <c r="B65" s="52"/>
      <c r="C65" s="213"/>
      <c r="D65" s="201"/>
      <c r="E65" s="53"/>
      <c r="F65" s="53"/>
      <c r="G65" s="36"/>
    </row>
    <row r="66" spans="1:7" ht="12.75">
      <c r="A66" s="61"/>
      <c r="B66" s="52"/>
      <c r="C66" s="213"/>
      <c r="D66" s="201"/>
      <c r="E66" s="53"/>
      <c r="F66" s="53"/>
      <c r="G66" s="36"/>
    </row>
    <row r="67" spans="1:7" ht="12.75">
      <c r="A67" s="61"/>
      <c r="B67" s="52"/>
      <c r="C67" s="213"/>
      <c r="D67" s="201"/>
      <c r="E67" s="53"/>
      <c r="F67" s="53"/>
      <c r="G67" s="36"/>
    </row>
    <row r="68" spans="1:7" ht="12.75">
      <c r="A68" s="61"/>
      <c r="B68" s="52"/>
      <c r="C68" s="213"/>
      <c r="D68" s="201"/>
      <c r="E68" s="53"/>
      <c r="F68" s="53"/>
      <c r="G68" s="36"/>
    </row>
    <row r="69" spans="1:7" ht="12.75">
      <c r="A69" s="61"/>
      <c r="B69" s="52"/>
      <c r="C69" s="213"/>
      <c r="D69" s="201"/>
      <c r="E69" s="53"/>
      <c r="F69" s="53"/>
      <c r="G69" s="36"/>
    </row>
    <row r="70" spans="1:7" ht="12.75">
      <c r="A70" s="61"/>
      <c r="B70" s="52"/>
      <c r="C70" s="213"/>
      <c r="D70" s="201"/>
      <c r="E70" s="53"/>
      <c r="F70" s="53"/>
      <c r="G70" s="36"/>
    </row>
    <row r="71" spans="1:7" ht="12.75">
      <c r="A71" s="61"/>
      <c r="B71" s="52"/>
      <c r="C71" s="213"/>
      <c r="D71" s="201"/>
      <c r="E71" s="53"/>
      <c r="F71" s="53"/>
      <c r="G71" s="36"/>
    </row>
    <row r="72" spans="1:7" ht="12.75">
      <c r="A72" s="61"/>
      <c r="B72" s="52"/>
      <c r="C72" s="213"/>
      <c r="D72" s="201"/>
      <c r="E72" s="53"/>
      <c r="F72" s="53"/>
      <c r="G72" s="36"/>
    </row>
    <row r="73" spans="1:7" ht="12.75">
      <c r="A73" s="61"/>
      <c r="B73" s="123"/>
      <c r="C73" s="214"/>
      <c r="D73" s="202"/>
      <c r="E73" s="53"/>
      <c r="F73" s="53"/>
      <c r="G73" s="36"/>
    </row>
    <row r="74" spans="1:7" ht="12.75">
      <c r="A74" s="61"/>
      <c r="B74" s="52"/>
      <c r="C74" s="213"/>
      <c r="D74" s="201"/>
      <c r="E74" s="53"/>
      <c r="F74" s="53"/>
      <c r="G74" s="36"/>
    </row>
    <row r="75" spans="1:7" ht="12.75">
      <c r="A75" s="61"/>
      <c r="B75" s="52"/>
      <c r="C75" s="213"/>
      <c r="D75" s="201"/>
      <c r="E75" s="53"/>
      <c r="F75" s="53"/>
      <c r="G75" s="36"/>
    </row>
    <row r="76" spans="1:7" ht="12.75">
      <c r="A76" s="61"/>
      <c r="B76" s="52"/>
      <c r="C76" s="213"/>
      <c r="D76" s="201"/>
      <c r="E76" s="53"/>
      <c r="F76" s="53"/>
      <c r="G76" s="36"/>
    </row>
    <row r="77" spans="1:7" ht="12.75">
      <c r="A77" s="61"/>
      <c r="B77" s="52"/>
      <c r="C77" s="213"/>
      <c r="D77" s="201"/>
      <c r="E77" s="53"/>
      <c r="F77" s="53"/>
      <c r="G77" s="36"/>
    </row>
    <row r="78" spans="1:7" ht="12.75">
      <c r="A78" s="61"/>
      <c r="B78" s="52"/>
      <c r="C78" s="213"/>
      <c r="D78" s="201"/>
      <c r="E78" s="53"/>
      <c r="F78" s="53"/>
      <c r="G78" s="36"/>
    </row>
    <row r="79" spans="1:7" ht="12.75">
      <c r="A79" s="61"/>
      <c r="B79" s="52"/>
      <c r="C79" s="213"/>
      <c r="D79" s="52"/>
      <c r="E79" s="53"/>
      <c r="F79" s="53"/>
      <c r="G79" s="36"/>
    </row>
    <row r="80" spans="1:7" ht="12.75">
      <c r="A80" s="61"/>
      <c r="B80" s="52"/>
      <c r="C80" s="213"/>
      <c r="D80" s="201"/>
      <c r="E80" s="53"/>
      <c r="F80" s="53"/>
      <c r="G80" s="36"/>
    </row>
    <row r="81" spans="1:7" ht="12.75">
      <c r="A81" s="61"/>
      <c r="B81" s="123"/>
      <c r="C81" s="214"/>
      <c r="D81" s="202"/>
      <c r="E81" s="53"/>
      <c r="F81" s="53"/>
      <c r="G81" s="36"/>
    </row>
    <row r="82" spans="1:7" ht="12.75">
      <c r="A82" s="61"/>
      <c r="B82" s="123"/>
      <c r="C82" s="214"/>
      <c r="D82" s="202"/>
      <c r="E82" s="53"/>
      <c r="F82" s="53"/>
      <c r="G82" s="36"/>
    </row>
    <row r="83" spans="1:7" ht="12.75">
      <c r="A83" s="61"/>
      <c r="B83" s="123"/>
      <c r="C83" s="214"/>
      <c r="D83" s="202"/>
      <c r="E83" s="53"/>
      <c r="F83" s="53"/>
      <c r="G83" s="36"/>
    </row>
    <row r="84" spans="1:7" ht="12.75">
      <c r="A84" s="61"/>
      <c r="B84" s="52"/>
      <c r="C84" s="213"/>
      <c r="D84" s="201"/>
      <c r="E84" s="53"/>
      <c r="F84" s="53"/>
      <c r="G84" s="36"/>
    </row>
    <row r="85" spans="1:7" ht="12.75">
      <c r="A85" s="61"/>
      <c r="B85" s="52"/>
      <c r="C85" s="213"/>
      <c r="D85" s="201"/>
      <c r="E85" s="53"/>
      <c r="F85" s="53"/>
      <c r="G85" s="36"/>
    </row>
    <row r="86" spans="1:7" ht="12.75">
      <c r="A86" s="61"/>
      <c r="B86" s="52"/>
      <c r="C86" s="213"/>
      <c r="D86" s="52"/>
      <c r="E86" s="53"/>
      <c r="F86" s="53"/>
      <c r="G86" s="36"/>
    </row>
    <row r="87" spans="1:7" ht="12.75">
      <c r="A87" s="61"/>
      <c r="B87" s="52"/>
      <c r="C87" s="213"/>
      <c r="D87" s="201"/>
      <c r="E87" s="53"/>
      <c r="F87" s="53"/>
      <c r="G87" s="36"/>
    </row>
    <row r="88" spans="1:7" ht="12.75">
      <c r="A88" s="61"/>
      <c r="B88" s="52"/>
      <c r="C88" s="213"/>
      <c r="D88" s="201"/>
      <c r="E88" s="53"/>
      <c r="F88" s="53"/>
      <c r="G88" s="36"/>
    </row>
    <row r="89" spans="1:7" ht="12.75">
      <c r="A89" s="61"/>
      <c r="B89" s="52"/>
      <c r="C89" s="213"/>
      <c r="D89" s="201"/>
      <c r="E89" s="53"/>
      <c r="F89" s="53"/>
      <c r="G89" s="36"/>
    </row>
    <row r="90" spans="1:7" ht="12.75">
      <c r="A90" s="61"/>
      <c r="B90" s="52"/>
      <c r="C90" s="213"/>
      <c r="D90" s="201"/>
      <c r="E90" s="58"/>
      <c r="F90" s="58"/>
      <c r="G90" s="38"/>
    </row>
    <row r="91" spans="1:7" ht="12.75">
      <c r="A91" s="61"/>
      <c r="B91" s="52"/>
      <c r="C91" s="213"/>
      <c r="D91" s="52"/>
      <c r="E91" s="53"/>
      <c r="F91" s="53"/>
      <c r="G91" s="36"/>
    </row>
    <row r="92" spans="1:7" ht="12.75">
      <c r="A92" s="61"/>
      <c r="B92" s="52"/>
      <c r="C92" s="213"/>
      <c r="D92" s="201"/>
      <c r="E92" s="53"/>
      <c r="F92" s="53"/>
      <c r="G92" s="36"/>
    </row>
    <row r="93" spans="1:7" ht="12.75">
      <c r="A93" s="61"/>
      <c r="B93" s="52"/>
      <c r="C93" s="213"/>
      <c r="D93" s="201"/>
      <c r="E93" s="53"/>
      <c r="F93" s="53"/>
      <c r="G93" s="36"/>
    </row>
    <row r="94" spans="1:7" ht="12.75">
      <c r="A94" s="61"/>
      <c r="B94" s="52"/>
      <c r="C94" s="213"/>
      <c r="D94" s="201"/>
      <c r="E94" s="53"/>
      <c r="F94" s="53"/>
      <c r="G94" s="36"/>
    </row>
    <row r="95" spans="1:7" ht="12.75">
      <c r="A95" s="61"/>
      <c r="B95" s="123"/>
      <c r="C95" s="214"/>
      <c r="D95" s="202"/>
      <c r="E95" s="53"/>
      <c r="F95" s="53"/>
      <c r="G95" s="36"/>
    </row>
    <row r="96" spans="1:7" ht="12.75">
      <c r="A96" s="61"/>
      <c r="B96" s="52"/>
      <c r="C96" s="213"/>
      <c r="D96" s="201"/>
      <c r="E96" s="53"/>
      <c r="F96" s="53"/>
      <c r="G96" s="36"/>
    </row>
    <row r="97" spans="1:7" ht="12.75">
      <c r="A97" s="61"/>
      <c r="B97" s="52"/>
      <c r="C97" s="213"/>
      <c r="D97" s="201"/>
      <c r="E97" s="53"/>
      <c r="F97" s="53"/>
      <c r="G97" s="36"/>
    </row>
    <row r="98" spans="1:7" ht="12.75">
      <c r="A98" s="61"/>
      <c r="B98" s="52"/>
      <c r="C98" s="213"/>
      <c r="D98" s="201"/>
      <c r="E98" s="53"/>
      <c r="F98" s="53"/>
      <c r="G98" s="36"/>
    </row>
    <row r="99" spans="1:7" ht="12.75">
      <c r="A99" s="61"/>
      <c r="B99" s="123"/>
      <c r="C99" s="214"/>
      <c r="D99" s="202"/>
      <c r="E99" s="53"/>
      <c r="F99" s="53"/>
      <c r="G99" s="36"/>
    </row>
    <row r="100" spans="1:7" ht="12.75">
      <c r="A100" s="61"/>
      <c r="B100" s="123"/>
      <c r="C100" s="214"/>
      <c r="D100" s="202"/>
      <c r="E100" s="53"/>
      <c r="F100" s="53"/>
      <c r="G100" s="36"/>
    </row>
    <row r="101" spans="1:7" ht="12.75">
      <c r="A101" s="61"/>
      <c r="B101" s="123"/>
      <c r="C101" s="214"/>
      <c r="D101" s="202"/>
      <c r="E101" s="53"/>
      <c r="F101" s="53"/>
      <c r="G101" s="36"/>
    </row>
    <row r="102" spans="1:7" ht="12.75">
      <c r="A102" s="61"/>
      <c r="B102" s="52"/>
      <c r="C102" s="213"/>
      <c r="D102" s="201"/>
      <c r="E102" s="53"/>
      <c r="F102" s="53"/>
      <c r="G102" s="36"/>
    </row>
    <row r="103" spans="1:7" ht="12.75">
      <c r="A103" s="61"/>
      <c r="B103" s="52"/>
      <c r="C103" s="213"/>
      <c r="D103" s="201"/>
      <c r="E103" s="53"/>
      <c r="F103" s="53"/>
      <c r="G103" s="36"/>
    </row>
    <row r="104" spans="1:7" s="60" customFormat="1" ht="12.75">
      <c r="A104" s="61"/>
      <c r="B104" s="123"/>
      <c r="C104" s="214"/>
      <c r="D104" s="202"/>
      <c r="E104" s="58"/>
      <c r="F104" s="58"/>
      <c r="G104" s="40"/>
    </row>
    <row r="105" spans="1:7" ht="12.75">
      <c r="A105" s="61"/>
      <c r="B105" s="123"/>
      <c r="C105" s="214"/>
      <c r="D105" s="202"/>
      <c r="E105" s="53"/>
      <c r="F105" s="53"/>
      <c r="G105" s="36"/>
    </row>
    <row r="106" spans="1:7" ht="12.75">
      <c r="A106" s="61"/>
      <c r="B106" s="123"/>
      <c r="C106" s="214"/>
      <c r="D106" s="202"/>
      <c r="E106" s="53"/>
      <c r="F106" s="53"/>
      <c r="G106" s="36"/>
    </row>
    <row r="107" spans="1:7" ht="12.75">
      <c r="A107" s="61"/>
      <c r="B107" s="52"/>
      <c r="C107" s="213"/>
      <c r="D107" s="201"/>
      <c r="E107" s="53"/>
      <c r="F107" s="53"/>
      <c r="G107" s="36"/>
    </row>
    <row r="108" spans="1:7" ht="12.75">
      <c r="A108" s="61"/>
      <c r="B108" s="123"/>
      <c r="C108" s="214"/>
      <c r="D108" s="202"/>
      <c r="E108" s="53"/>
      <c r="F108" s="53"/>
      <c r="G108" s="36"/>
    </row>
    <row r="109" spans="1:7" ht="12.75">
      <c r="A109" s="61"/>
      <c r="B109" s="123"/>
      <c r="C109" s="214"/>
      <c r="D109" s="202"/>
      <c r="E109" s="53"/>
      <c r="F109" s="53"/>
      <c r="G109" s="36"/>
    </row>
    <row r="110" spans="1:7" ht="12.75">
      <c r="A110" s="61"/>
      <c r="B110" s="123"/>
      <c r="C110" s="214"/>
      <c r="D110" s="202"/>
      <c r="E110" s="63"/>
      <c r="F110" s="63"/>
      <c r="G110" s="36"/>
    </row>
    <row r="111" spans="1:7" ht="12.75">
      <c r="A111" s="61"/>
      <c r="B111" s="52"/>
      <c r="C111" s="213"/>
      <c r="D111" s="201"/>
      <c r="E111" s="53"/>
      <c r="F111" s="53"/>
      <c r="G111" s="36"/>
    </row>
    <row r="112" spans="1:7" ht="12.75">
      <c r="A112" s="61"/>
      <c r="B112" s="123"/>
      <c r="C112" s="214"/>
      <c r="D112" s="202"/>
      <c r="E112" s="53"/>
      <c r="F112" s="53"/>
      <c r="G112" s="36"/>
    </row>
    <row r="113" spans="1:7" ht="12.75">
      <c r="A113" s="61"/>
      <c r="B113" s="123"/>
      <c r="C113" s="214"/>
      <c r="D113" s="202"/>
      <c r="E113" s="53"/>
      <c r="F113" s="53"/>
      <c r="G113" s="36"/>
    </row>
    <row r="114" spans="1:7" ht="12.75">
      <c r="A114" s="61"/>
      <c r="B114" s="123"/>
      <c r="C114" s="214"/>
      <c r="D114" s="202"/>
      <c r="E114" s="53"/>
      <c r="F114" s="53"/>
      <c r="G114" s="36"/>
    </row>
    <row r="115" spans="1:7" ht="12.75">
      <c r="A115" s="61"/>
      <c r="B115" s="52"/>
      <c r="C115" s="213"/>
      <c r="D115" s="201"/>
      <c r="E115" s="53"/>
      <c r="F115" s="53"/>
      <c r="G115" s="36"/>
    </row>
    <row r="116" spans="1:7" ht="12.75">
      <c r="A116" s="70"/>
      <c r="B116" s="123"/>
      <c r="C116" s="214"/>
      <c r="D116" s="202"/>
      <c r="E116" s="53"/>
      <c r="F116" s="53"/>
      <c r="G116" s="36"/>
    </row>
    <row r="117" spans="1:7" ht="12.75">
      <c r="A117" s="70"/>
      <c r="B117" s="52"/>
      <c r="C117" s="213"/>
      <c r="D117" s="201"/>
      <c r="E117" s="53"/>
      <c r="F117" s="53"/>
      <c r="G117" s="36"/>
    </row>
    <row r="118" spans="1:7" ht="12.75">
      <c r="A118" s="68"/>
      <c r="B118" s="123"/>
      <c r="C118" s="214"/>
      <c r="D118" s="202"/>
      <c r="E118" s="53"/>
      <c r="F118" s="53"/>
      <c r="G118" s="36"/>
    </row>
    <row r="119" spans="1:7" ht="12.75">
      <c r="A119" s="61"/>
      <c r="B119" s="52"/>
      <c r="C119" s="213"/>
      <c r="D119" s="52"/>
      <c r="E119" s="53"/>
      <c r="F119" s="53"/>
      <c r="G119" s="36"/>
    </row>
    <row r="120" spans="1:7" ht="12.75">
      <c r="A120" s="61"/>
      <c r="B120" s="52"/>
      <c r="C120" s="213"/>
      <c r="D120" s="52"/>
      <c r="E120" s="53"/>
      <c r="F120" s="53"/>
      <c r="G120" s="36"/>
    </row>
    <row r="121" spans="1:7" ht="12.75">
      <c r="A121" s="61"/>
      <c r="B121" s="52"/>
      <c r="C121" s="213"/>
      <c r="D121" s="52"/>
      <c r="E121" s="53"/>
      <c r="F121" s="53"/>
      <c r="G121" s="36"/>
    </row>
    <row r="122" spans="1:7" ht="12.75">
      <c r="A122" s="61"/>
      <c r="B122" s="52"/>
      <c r="C122" s="213"/>
      <c r="D122" s="52"/>
      <c r="E122" s="53"/>
      <c r="F122" s="53"/>
      <c r="G122" s="36"/>
    </row>
    <row r="123" spans="1:7" ht="12.75">
      <c r="A123" s="61"/>
      <c r="B123" s="52"/>
      <c r="C123" s="213"/>
      <c r="D123" s="52"/>
      <c r="E123" s="53"/>
      <c r="F123" s="53"/>
      <c r="G123" s="36"/>
    </row>
    <row r="124" spans="1:7" ht="12.75">
      <c r="A124" s="61"/>
      <c r="B124" s="52"/>
      <c r="C124" s="213"/>
      <c r="D124" s="52"/>
      <c r="E124" s="53"/>
      <c r="F124" s="53"/>
      <c r="G124" s="36"/>
    </row>
    <row r="125" spans="1:7" ht="12.75">
      <c r="A125" s="61"/>
      <c r="B125" s="52"/>
      <c r="C125" s="213"/>
      <c r="D125" s="52"/>
      <c r="E125" s="53"/>
      <c r="F125" s="53"/>
      <c r="G125" s="36"/>
    </row>
    <row r="126" spans="1:7" ht="12.75">
      <c r="A126" s="61"/>
      <c r="B126" s="52"/>
      <c r="C126" s="213"/>
      <c r="D126" s="52"/>
      <c r="E126" s="53"/>
      <c r="F126" s="53"/>
      <c r="G126" s="36"/>
    </row>
    <row r="127" spans="1:7" ht="12.75">
      <c r="A127" s="61"/>
      <c r="B127" s="52"/>
      <c r="C127" s="213"/>
      <c r="D127" s="52"/>
      <c r="E127" s="53"/>
      <c r="F127" s="53"/>
      <c r="G127" s="36"/>
    </row>
    <row r="128" spans="1:7" ht="12.75">
      <c r="A128" s="61"/>
      <c r="B128" s="52"/>
      <c r="C128" s="213"/>
      <c r="D128" s="52"/>
      <c r="E128" s="53"/>
      <c r="F128" s="53"/>
      <c r="G128" s="36"/>
    </row>
    <row r="129" spans="1:7" ht="12.75">
      <c r="A129" s="61"/>
      <c r="B129" s="57"/>
      <c r="C129" s="215"/>
      <c r="D129" s="57"/>
      <c r="E129" s="53"/>
      <c r="F129" s="53"/>
      <c r="G129" s="36"/>
    </row>
    <row r="130" spans="1:7" ht="12.75">
      <c r="A130" s="61"/>
      <c r="B130" s="52"/>
      <c r="C130" s="213"/>
      <c r="D130" s="52"/>
      <c r="E130" s="53"/>
      <c r="F130" s="53"/>
      <c r="G130" s="36"/>
    </row>
    <row r="131" spans="1:7" ht="12.75">
      <c r="A131" s="61"/>
      <c r="B131" s="52"/>
      <c r="C131" s="213"/>
      <c r="D131" s="52"/>
      <c r="E131" s="53"/>
      <c r="F131" s="53"/>
      <c r="G131" s="36"/>
    </row>
    <row r="132" spans="1:7" ht="12.75">
      <c r="A132" s="61"/>
      <c r="B132" s="52"/>
      <c r="C132" s="213"/>
      <c r="D132" s="52"/>
      <c r="E132" s="53"/>
      <c r="F132" s="53"/>
      <c r="G132" s="36"/>
    </row>
    <row r="133" spans="1:7" ht="12.75">
      <c r="A133" s="61"/>
      <c r="B133" s="52"/>
      <c r="C133" s="213"/>
      <c r="D133" s="52"/>
      <c r="E133" s="53"/>
      <c r="F133" s="53"/>
      <c r="G133" s="36"/>
    </row>
    <row r="134" spans="1:7" ht="12.75">
      <c r="A134" s="61"/>
      <c r="B134" s="52"/>
      <c r="C134" s="216"/>
      <c r="D134" s="52"/>
      <c r="E134" s="53"/>
      <c r="F134" s="53"/>
      <c r="G134" s="36"/>
    </row>
    <row r="135" spans="1:7" ht="12.75">
      <c r="A135" s="61"/>
      <c r="B135" s="123"/>
      <c r="C135" s="217"/>
      <c r="D135" s="62"/>
      <c r="E135" s="53"/>
      <c r="F135" s="53"/>
      <c r="G135" s="36"/>
    </row>
    <row r="136" spans="1:7" ht="12.75">
      <c r="A136" s="61"/>
      <c r="B136" s="52"/>
      <c r="C136" s="216"/>
      <c r="D136" s="52"/>
      <c r="E136" s="53"/>
      <c r="F136" s="53"/>
      <c r="G136" s="36"/>
    </row>
    <row r="137" spans="1:7" ht="12.75">
      <c r="A137" s="61"/>
      <c r="B137" s="52"/>
      <c r="C137" s="216"/>
      <c r="D137" s="52"/>
      <c r="E137" s="53"/>
      <c r="F137" s="53"/>
      <c r="G137" s="36"/>
    </row>
    <row r="138" spans="1:7" ht="12.75">
      <c r="A138" s="61"/>
      <c r="B138" s="52"/>
      <c r="C138" s="216"/>
      <c r="D138" s="52"/>
      <c r="E138" s="53"/>
      <c r="F138" s="53"/>
      <c r="G138" s="36"/>
    </row>
    <row r="139" spans="1:7" ht="12.75">
      <c r="A139" s="61"/>
      <c r="B139" s="52"/>
      <c r="C139" s="216"/>
      <c r="D139" s="52"/>
      <c r="E139" s="53"/>
      <c r="F139" s="53"/>
      <c r="G139" s="36"/>
    </row>
    <row r="140" spans="1:7" ht="12.75">
      <c r="A140" s="61"/>
      <c r="B140" s="52"/>
      <c r="C140" s="216"/>
      <c r="D140" s="52"/>
      <c r="E140" s="53"/>
      <c r="F140" s="53"/>
      <c r="G140" s="36"/>
    </row>
    <row r="141" spans="1:7" ht="12.75">
      <c r="A141" s="61"/>
      <c r="B141" s="52"/>
      <c r="C141" s="216"/>
      <c r="D141" s="52"/>
      <c r="E141" s="53"/>
      <c r="F141" s="53"/>
      <c r="G141" s="36"/>
    </row>
    <row r="142" spans="1:7" ht="12.75">
      <c r="A142" s="61"/>
      <c r="B142" s="52"/>
      <c r="C142" s="216"/>
      <c r="D142" s="52"/>
      <c r="E142" s="53"/>
      <c r="F142" s="53"/>
      <c r="G142" s="36"/>
    </row>
    <row r="143" spans="1:7" ht="12.75">
      <c r="A143" s="61"/>
      <c r="B143" s="52"/>
      <c r="C143" s="216"/>
      <c r="D143" s="52"/>
      <c r="E143" s="53"/>
      <c r="F143" s="53"/>
      <c r="G143" s="36"/>
    </row>
    <row r="144" spans="1:7" ht="12.75">
      <c r="A144" s="61"/>
      <c r="B144" s="52"/>
      <c r="C144" s="216"/>
      <c r="D144" s="52"/>
      <c r="E144" s="53"/>
      <c r="F144" s="53"/>
      <c r="G144" s="36"/>
    </row>
    <row r="145" spans="1:7" ht="12.75">
      <c r="A145" s="61"/>
      <c r="B145" s="52"/>
      <c r="C145" s="216"/>
      <c r="D145" s="52"/>
      <c r="E145" s="53"/>
      <c r="F145" s="53"/>
      <c r="G145" s="36"/>
    </row>
    <row r="146" spans="1:7" ht="12.75">
      <c r="A146" s="61"/>
      <c r="B146" s="52"/>
      <c r="C146" s="216"/>
      <c r="D146" s="52"/>
      <c r="E146" s="53"/>
      <c r="F146" s="53"/>
      <c r="G146" s="36"/>
    </row>
    <row r="147" spans="1:7" ht="12.75">
      <c r="A147" s="38"/>
      <c r="B147" s="52"/>
      <c r="C147" s="216"/>
      <c r="D147" s="52"/>
      <c r="E147" s="53"/>
      <c r="F147" s="53"/>
      <c r="G147" s="36"/>
    </row>
    <row r="148" spans="1:7" ht="12.75">
      <c r="A148" s="38"/>
      <c r="B148" s="52"/>
      <c r="C148" s="216"/>
      <c r="D148" s="52"/>
      <c r="E148" s="53"/>
      <c r="F148" s="53"/>
      <c r="G148" s="36"/>
    </row>
    <row r="149" spans="1:7" ht="12.75">
      <c r="A149" s="38"/>
      <c r="B149" s="52"/>
      <c r="C149" s="216"/>
      <c r="D149" s="52"/>
      <c r="E149" s="53"/>
      <c r="F149" s="53"/>
      <c r="G149" s="36"/>
    </row>
    <row r="150" spans="1:7" ht="12.75">
      <c r="A150" s="38"/>
      <c r="B150" s="52"/>
      <c r="C150" s="216"/>
      <c r="D150" s="52"/>
      <c r="E150" s="53"/>
      <c r="F150" s="53"/>
      <c r="G150" s="36"/>
    </row>
    <row r="151" spans="1:7" ht="12.75">
      <c r="A151" s="38"/>
      <c r="B151" s="52"/>
      <c r="C151" s="216"/>
      <c r="D151" s="52"/>
      <c r="E151" s="53"/>
      <c r="F151" s="53"/>
      <c r="G151" s="36"/>
    </row>
    <row r="152" spans="1:7" ht="12.75">
      <c r="A152" s="38"/>
      <c r="B152" s="52"/>
      <c r="C152" s="216"/>
      <c r="D152" s="52"/>
      <c r="E152" s="53"/>
      <c r="F152" s="53"/>
      <c r="G152" s="36"/>
    </row>
    <row r="153" spans="1:7" ht="12.75">
      <c r="A153" s="38"/>
      <c r="B153" s="52"/>
      <c r="C153" s="216"/>
      <c r="D153" s="52"/>
      <c r="E153" s="53"/>
      <c r="F153" s="53"/>
      <c r="G153" s="36"/>
    </row>
    <row r="154" spans="1:7" ht="12.75">
      <c r="A154" s="38"/>
      <c r="B154" s="52"/>
      <c r="C154" s="216"/>
      <c r="D154" s="52"/>
      <c r="E154" s="53"/>
      <c r="F154" s="53"/>
      <c r="G154" s="36"/>
    </row>
    <row r="155" spans="1:7" ht="12.75">
      <c r="A155" s="38"/>
      <c r="B155" s="52"/>
      <c r="C155" s="216"/>
      <c r="D155" s="52"/>
      <c r="E155" s="53"/>
      <c r="F155" s="53"/>
      <c r="G155" s="36"/>
    </row>
    <row r="156" spans="1:7" ht="12.75">
      <c r="A156" s="38"/>
      <c r="B156" s="52"/>
      <c r="C156" s="216"/>
      <c r="D156" s="52"/>
      <c r="E156" s="53"/>
      <c r="F156" s="53"/>
      <c r="G156" s="36"/>
    </row>
    <row r="157" spans="1:7" ht="12.75">
      <c r="A157" s="38"/>
      <c r="B157" s="52"/>
      <c r="C157" s="216"/>
      <c r="D157" s="52"/>
      <c r="E157" s="53"/>
      <c r="F157" s="53"/>
      <c r="G157" s="36"/>
    </row>
    <row r="158" spans="1:7" ht="12.75">
      <c r="A158" s="38"/>
      <c r="B158" s="52"/>
      <c r="C158" s="216"/>
      <c r="D158" s="52"/>
      <c r="E158" s="53"/>
      <c r="F158" s="53"/>
      <c r="G158" s="36"/>
    </row>
    <row r="159" spans="1:7" ht="12.75">
      <c r="A159" s="38"/>
      <c r="B159" s="52"/>
      <c r="C159" s="216"/>
      <c r="D159" s="52"/>
      <c r="E159" s="53"/>
      <c r="F159" s="53"/>
      <c r="G159" s="36"/>
    </row>
    <row r="160" spans="1:7" ht="12.75">
      <c r="A160" s="38"/>
      <c r="B160" s="52"/>
      <c r="C160" s="216"/>
      <c r="D160" s="52"/>
      <c r="E160" s="53"/>
      <c r="F160" s="53"/>
      <c r="G160" s="36"/>
    </row>
    <row r="161" spans="1:7" ht="12.75">
      <c r="A161" s="38"/>
      <c r="B161" s="52"/>
      <c r="C161" s="216"/>
      <c r="D161" s="52"/>
      <c r="E161" s="53"/>
      <c r="F161" s="53"/>
      <c r="G161" s="36"/>
    </row>
    <row r="162" spans="1:7" ht="12.75">
      <c r="A162" s="38"/>
      <c r="B162" s="52"/>
      <c r="C162" s="216"/>
      <c r="D162" s="52"/>
      <c r="E162" s="53"/>
      <c r="F162" s="53"/>
      <c r="G162" s="36"/>
    </row>
    <row r="163" spans="1:7" ht="12.75">
      <c r="A163" s="38"/>
      <c r="B163" s="52"/>
      <c r="C163" s="216"/>
      <c r="D163" s="52"/>
      <c r="E163" s="53"/>
      <c r="F163" s="53"/>
      <c r="G163" s="36"/>
    </row>
    <row r="164" spans="1:7" ht="12.75">
      <c r="A164" s="38"/>
      <c r="B164" s="52"/>
      <c r="C164" s="216"/>
      <c r="D164" s="52"/>
      <c r="E164" s="53"/>
      <c r="F164" s="53"/>
      <c r="G164" s="36"/>
    </row>
    <row r="165" spans="1:7" ht="12.75">
      <c r="A165" s="38"/>
      <c r="B165" s="52"/>
      <c r="C165" s="216"/>
      <c r="D165" s="52"/>
      <c r="E165" s="53"/>
      <c r="F165" s="53"/>
      <c r="G165" s="36"/>
    </row>
    <row r="166" spans="1:7" ht="12.75">
      <c r="A166" s="38"/>
      <c r="B166" s="52"/>
      <c r="C166" s="216"/>
      <c r="D166" s="52"/>
      <c r="E166" s="53"/>
      <c r="F166" s="53"/>
      <c r="G166" s="36"/>
    </row>
    <row r="167" spans="1:7" ht="12.75">
      <c r="A167" s="38"/>
      <c r="B167" s="52"/>
      <c r="C167" s="216"/>
      <c r="D167" s="52"/>
      <c r="E167" s="53"/>
      <c r="F167" s="53"/>
      <c r="G167" s="36"/>
    </row>
    <row r="168" spans="1:7" ht="12.75">
      <c r="A168" s="38"/>
      <c r="B168" s="52"/>
      <c r="C168" s="216"/>
      <c r="D168" s="52"/>
      <c r="E168" s="53"/>
      <c r="F168" s="53"/>
      <c r="G168" s="36"/>
    </row>
    <row r="169" spans="1:7" ht="12.75">
      <c r="A169" s="38"/>
      <c r="B169" s="52"/>
      <c r="C169" s="216"/>
      <c r="D169" s="52"/>
      <c r="E169" s="53"/>
      <c r="F169" s="53"/>
      <c r="G169" s="36"/>
    </row>
    <row r="170" spans="1:7" ht="12.75">
      <c r="A170" s="38"/>
      <c r="B170" s="52"/>
      <c r="C170" s="216"/>
      <c r="D170" s="52"/>
      <c r="E170" s="53"/>
      <c r="F170" s="53"/>
      <c r="G170" s="36"/>
    </row>
    <row r="171" spans="1:7" ht="12.75">
      <c r="A171" s="38"/>
      <c r="B171" s="52"/>
      <c r="C171" s="216"/>
      <c r="D171" s="52"/>
      <c r="E171" s="53"/>
      <c r="F171" s="53"/>
      <c r="G171" s="36"/>
    </row>
    <row r="172" spans="1:7" ht="12.75">
      <c r="A172" s="38"/>
      <c r="B172" s="52"/>
      <c r="C172" s="216"/>
      <c r="D172" s="52"/>
      <c r="E172" s="53"/>
      <c r="F172" s="53"/>
      <c r="G172" s="36"/>
    </row>
    <row r="173" spans="1:7" ht="12.75">
      <c r="A173" s="38"/>
      <c r="B173" s="52"/>
      <c r="C173" s="216"/>
      <c r="D173" s="52"/>
      <c r="E173" s="53"/>
      <c r="F173" s="53"/>
      <c r="G173" s="36"/>
    </row>
    <row r="174" spans="1:7" ht="12.75">
      <c r="A174" s="38"/>
      <c r="B174" s="52"/>
      <c r="C174" s="216"/>
      <c r="D174" s="52"/>
      <c r="E174" s="53"/>
      <c r="F174" s="53"/>
      <c r="G174" s="36"/>
    </row>
    <row r="175" spans="1:7" ht="12.75">
      <c r="A175" s="38"/>
      <c r="B175" s="52"/>
      <c r="C175" s="216"/>
      <c r="D175" s="52"/>
      <c r="E175" s="53"/>
      <c r="F175" s="53"/>
      <c r="G175" s="36"/>
    </row>
    <row r="176" spans="1:7" ht="12.75">
      <c r="A176" s="38"/>
      <c r="B176" s="52"/>
      <c r="C176" s="216"/>
      <c r="D176" s="52"/>
      <c r="E176" s="53"/>
      <c r="F176" s="53"/>
      <c r="G176" s="36"/>
    </row>
    <row r="177" spans="1:7" ht="12.75">
      <c r="A177" s="38"/>
      <c r="B177" s="52"/>
      <c r="C177" s="216"/>
      <c r="D177" s="52"/>
      <c r="E177" s="53"/>
      <c r="F177" s="53"/>
      <c r="G177" s="36"/>
    </row>
    <row r="178" spans="1:7" ht="12.75">
      <c r="A178" s="38"/>
      <c r="B178" s="52"/>
      <c r="C178" s="216"/>
      <c r="D178" s="52"/>
      <c r="E178" s="53"/>
      <c r="F178" s="53"/>
      <c r="G178" s="36"/>
    </row>
    <row r="179" spans="1:7" ht="12.75">
      <c r="A179" s="38"/>
      <c r="B179" s="52"/>
      <c r="C179" s="216"/>
      <c r="D179" s="52"/>
      <c r="E179" s="53"/>
      <c r="F179" s="53"/>
      <c r="G179" s="36"/>
    </row>
    <row r="180" spans="1:7" ht="12.75">
      <c r="A180" s="38"/>
      <c r="B180" s="52"/>
      <c r="C180" s="216"/>
      <c r="D180" s="52"/>
      <c r="E180" s="53"/>
      <c r="F180" s="53"/>
      <c r="G180" s="36"/>
    </row>
    <row r="181" spans="1:7" ht="12.75">
      <c r="A181" s="38"/>
      <c r="B181" s="52"/>
      <c r="C181" s="216"/>
      <c r="D181" s="52"/>
      <c r="E181" s="53"/>
      <c r="F181" s="53"/>
      <c r="G181" s="36"/>
    </row>
    <row r="182" spans="1:7" ht="12.75">
      <c r="A182" s="38"/>
      <c r="B182" s="52"/>
      <c r="C182" s="216"/>
      <c r="D182" s="52"/>
      <c r="E182" s="53"/>
      <c r="F182" s="53"/>
      <c r="G182" s="36"/>
    </row>
    <row r="183" spans="1:7" ht="12.75">
      <c r="A183" s="38"/>
      <c r="B183" s="52"/>
      <c r="C183" s="216"/>
      <c r="D183" s="52"/>
      <c r="E183" s="53"/>
      <c r="F183" s="53"/>
      <c r="G183" s="36"/>
    </row>
    <row r="184" spans="1:7" ht="12.75">
      <c r="A184" s="38"/>
      <c r="B184" s="52"/>
      <c r="C184" s="216"/>
      <c r="D184" s="52"/>
      <c r="E184" s="53"/>
      <c r="F184" s="53"/>
      <c r="G184" s="36"/>
    </row>
    <row r="185" spans="1:7" ht="12.75">
      <c r="A185" s="38"/>
      <c r="B185" s="52"/>
      <c r="C185" s="216"/>
      <c r="D185" s="52"/>
      <c r="E185" s="53"/>
      <c r="F185" s="53"/>
      <c r="G185" s="36"/>
    </row>
    <row r="186" spans="1:7" ht="12.75">
      <c r="A186" s="38"/>
      <c r="B186" s="52"/>
      <c r="C186" s="216"/>
      <c r="D186" s="52"/>
      <c r="E186" s="53"/>
      <c r="F186" s="53"/>
      <c r="G186" s="36"/>
    </row>
    <row r="187" spans="1:7" ht="12.75">
      <c r="A187" s="38"/>
      <c r="B187" s="52"/>
      <c r="C187" s="216"/>
      <c r="D187" s="52"/>
      <c r="E187" s="53"/>
      <c r="F187" s="53"/>
      <c r="G187" s="36"/>
    </row>
    <row r="188" spans="1:7" ht="12.75">
      <c r="A188" s="38"/>
      <c r="B188" s="52"/>
      <c r="C188" s="216"/>
      <c r="D188" s="52"/>
      <c r="E188" s="53"/>
      <c r="F188" s="53"/>
      <c r="G188" s="36"/>
    </row>
    <row r="189" spans="1:7" ht="12.75">
      <c r="A189" s="38"/>
      <c r="B189" s="52"/>
      <c r="C189" s="216"/>
      <c r="D189" s="52"/>
      <c r="E189" s="53"/>
      <c r="F189" s="53"/>
      <c r="G189" s="36"/>
    </row>
    <row r="190" spans="1:7" ht="12.75">
      <c r="A190" s="38"/>
      <c r="B190" s="52"/>
      <c r="C190" s="216"/>
      <c r="D190" s="52"/>
      <c r="E190" s="53"/>
      <c r="F190" s="53"/>
      <c r="G190" s="36"/>
    </row>
    <row r="191" spans="1:7" ht="12.75">
      <c r="A191" s="38"/>
      <c r="B191" s="52"/>
      <c r="C191" s="216"/>
      <c r="D191" s="52"/>
      <c r="E191" s="53"/>
      <c r="F191" s="53"/>
      <c r="G191" s="36"/>
    </row>
    <row r="192" spans="1:7" ht="12.75">
      <c r="A192" s="38"/>
      <c r="B192" s="52"/>
      <c r="C192" s="216"/>
      <c r="D192" s="52"/>
      <c r="E192" s="53"/>
      <c r="F192" s="53"/>
      <c r="G192" s="36"/>
    </row>
    <row r="193" spans="1:7" ht="12.75">
      <c r="A193" s="38"/>
      <c r="B193" s="52"/>
      <c r="C193" s="216"/>
      <c r="D193" s="52"/>
      <c r="E193" s="53"/>
      <c r="F193" s="53"/>
      <c r="G193" s="36"/>
    </row>
    <row r="194" spans="1:7" ht="12.75">
      <c r="A194" s="38"/>
      <c r="B194" s="52"/>
      <c r="C194" s="216"/>
      <c r="D194" s="52"/>
      <c r="E194" s="53"/>
      <c r="F194" s="53"/>
      <c r="G194" s="36"/>
    </row>
    <row r="195" spans="1:7" ht="12.75">
      <c r="A195" s="38"/>
      <c r="B195" s="52"/>
      <c r="C195" s="216"/>
      <c r="D195" s="52"/>
      <c r="E195" s="53"/>
      <c r="F195" s="53"/>
      <c r="G195" s="36"/>
    </row>
    <row r="196" spans="1:7" ht="12.75">
      <c r="A196" s="38"/>
      <c r="B196" s="52"/>
      <c r="C196" s="216"/>
      <c r="D196" s="52"/>
      <c r="E196" s="53"/>
      <c r="F196" s="53"/>
      <c r="G196" s="36"/>
    </row>
    <row r="197" spans="1:7" ht="12.75">
      <c r="A197" s="38"/>
      <c r="B197" s="52"/>
      <c r="C197" s="216"/>
      <c r="D197" s="52"/>
      <c r="E197" s="53"/>
      <c r="F197" s="53"/>
      <c r="G197" s="36"/>
    </row>
    <row r="198" spans="1:7" ht="12.75">
      <c r="A198" s="38"/>
      <c r="B198" s="52"/>
      <c r="C198" s="216"/>
      <c r="D198" s="52"/>
      <c r="E198" s="53"/>
      <c r="F198" s="53"/>
      <c r="G198" s="36"/>
    </row>
    <row r="199" spans="1:7" ht="12.75">
      <c r="A199" s="38"/>
      <c r="B199" s="52"/>
      <c r="C199" s="216"/>
      <c r="D199" s="52"/>
      <c r="E199" s="53"/>
      <c r="F199" s="53"/>
      <c r="G199" s="36"/>
    </row>
    <row r="200" spans="1:7" ht="12.75">
      <c r="A200" s="38"/>
      <c r="B200" s="52"/>
      <c r="C200" s="216"/>
      <c r="D200" s="52"/>
      <c r="E200" s="53"/>
      <c r="F200" s="53"/>
      <c r="G200" s="36"/>
    </row>
    <row r="201" spans="1:7" ht="12.75">
      <c r="A201" s="38"/>
      <c r="B201" s="52"/>
      <c r="C201" s="216"/>
      <c r="D201" s="52"/>
      <c r="E201" s="53"/>
      <c r="F201" s="53"/>
      <c r="G201" s="36"/>
    </row>
    <row r="202" spans="1:7" ht="12.75">
      <c r="A202" s="38"/>
      <c r="B202" s="52"/>
      <c r="C202" s="216"/>
      <c r="D202" s="52"/>
      <c r="E202" s="53"/>
      <c r="F202" s="53"/>
      <c r="G202" s="36"/>
    </row>
    <row r="203" spans="1:7" ht="12.75">
      <c r="A203" s="38"/>
      <c r="B203" s="52"/>
      <c r="C203" s="216"/>
      <c r="D203" s="52"/>
      <c r="E203" s="53"/>
      <c r="F203" s="53"/>
      <c r="G203" s="36"/>
    </row>
    <row r="204" spans="1:7" ht="12.75">
      <c r="A204" s="38"/>
      <c r="B204" s="52"/>
      <c r="C204" s="216"/>
      <c r="D204" s="52"/>
      <c r="E204" s="53"/>
      <c r="F204" s="53"/>
      <c r="G204" s="36"/>
    </row>
    <row r="205" spans="1:7" ht="12.75">
      <c r="A205" s="38"/>
      <c r="B205" s="52"/>
      <c r="C205" s="216"/>
      <c r="D205" s="52"/>
      <c r="E205" s="53"/>
      <c r="F205" s="53"/>
      <c r="G205" s="36"/>
    </row>
    <row r="206" spans="1:7" ht="12.75">
      <c r="A206" s="38"/>
      <c r="B206" s="52"/>
      <c r="C206" s="216"/>
      <c r="D206" s="52"/>
      <c r="E206" s="53"/>
      <c r="F206" s="53"/>
      <c r="G206" s="36"/>
    </row>
    <row r="207" spans="1:7" ht="12.75">
      <c r="A207" s="38"/>
      <c r="B207" s="52"/>
      <c r="C207" s="216"/>
      <c r="D207" s="52"/>
      <c r="E207" s="53"/>
      <c r="F207" s="53"/>
      <c r="G207" s="36"/>
    </row>
    <row r="208" spans="1:7" ht="12.75">
      <c r="A208" s="38"/>
      <c r="B208" s="52"/>
      <c r="C208" s="216"/>
      <c r="D208" s="52"/>
      <c r="E208" s="53"/>
      <c r="F208" s="53"/>
      <c r="G208" s="36"/>
    </row>
    <row r="209" spans="1:7" ht="12.75">
      <c r="A209" s="38"/>
      <c r="B209" s="52"/>
      <c r="C209" s="216"/>
      <c r="D209" s="52"/>
      <c r="E209" s="53"/>
      <c r="F209" s="53"/>
      <c r="G209" s="36"/>
    </row>
    <row r="210" spans="1:7" ht="12.75">
      <c r="A210" s="38"/>
      <c r="B210" s="52"/>
      <c r="C210" s="216"/>
      <c r="D210" s="52"/>
      <c r="E210" s="53"/>
      <c r="F210" s="53"/>
      <c r="G210" s="36"/>
    </row>
    <row r="211" spans="1:7" ht="12.75">
      <c r="A211" s="38"/>
      <c r="B211" s="52"/>
      <c r="C211" s="216"/>
      <c r="D211" s="52"/>
      <c r="E211" s="53"/>
      <c r="F211" s="53"/>
      <c r="G211" s="36"/>
    </row>
    <row r="212" spans="1:7" ht="12.75">
      <c r="A212" s="38"/>
      <c r="B212" s="52"/>
      <c r="C212" s="216"/>
      <c r="D212" s="52"/>
      <c r="E212" s="53"/>
      <c r="F212" s="53"/>
      <c r="G212" s="36"/>
    </row>
    <row r="213" spans="1:7" ht="12.75">
      <c r="A213" s="38"/>
      <c r="B213" s="52"/>
      <c r="C213" s="216"/>
      <c r="D213" s="52"/>
      <c r="E213" s="53"/>
      <c r="F213" s="53"/>
      <c r="G213" s="36"/>
    </row>
    <row r="214" spans="1:7" ht="12.75">
      <c r="A214" s="38"/>
      <c r="B214" s="52"/>
      <c r="C214" s="216"/>
      <c r="D214" s="52"/>
      <c r="E214" s="53"/>
      <c r="F214" s="53"/>
      <c r="G214" s="36"/>
    </row>
    <row r="215" spans="1:7" ht="12.75">
      <c r="A215" s="38"/>
      <c r="B215" s="52"/>
      <c r="C215" s="216"/>
      <c r="D215" s="52"/>
      <c r="E215" s="53"/>
      <c r="F215" s="53"/>
      <c r="G215" s="36"/>
    </row>
    <row r="216" spans="1:7" ht="12.75">
      <c r="A216" s="38"/>
      <c r="B216" s="52"/>
      <c r="C216" s="216"/>
      <c r="D216" s="52"/>
      <c r="E216" s="53"/>
      <c r="F216" s="53"/>
      <c r="G216" s="36"/>
    </row>
    <row r="217" spans="1:7" ht="12.75">
      <c r="A217" s="38"/>
      <c r="B217" s="52"/>
      <c r="C217" s="216"/>
      <c r="D217" s="52"/>
      <c r="E217" s="53"/>
      <c r="F217" s="53"/>
      <c r="G217" s="36"/>
    </row>
    <row r="218" spans="1:7" ht="12.75">
      <c r="A218" s="38"/>
      <c r="B218" s="52"/>
      <c r="C218" s="216"/>
      <c r="D218" s="52"/>
      <c r="E218" s="53"/>
      <c r="F218" s="53"/>
      <c r="G218" s="36"/>
    </row>
    <row r="219" spans="1:7" ht="12.75">
      <c r="A219" s="38"/>
      <c r="B219" s="52"/>
      <c r="C219" s="216"/>
      <c r="D219" s="52"/>
      <c r="E219" s="53"/>
      <c r="F219" s="53"/>
      <c r="G219" s="36"/>
    </row>
    <row r="220" spans="1:7" ht="12.75">
      <c r="A220" s="38"/>
      <c r="B220" s="52"/>
      <c r="C220" s="216"/>
      <c r="D220" s="52"/>
      <c r="E220" s="53"/>
      <c r="F220" s="53"/>
      <c r="G220" s="36"/>
    </row>
    <row r="221" spans="1:7" ht="12.75">
      <c r="A221" s="38"/>
      <c r="B221" s="52"/>
      <c r="C221" s="216"/>
      <c r="D221" s="52"/>
      <c r="E221" s="53"/>
      <c r="F221" s="53"/>
      <c r="G221" s="36"/>
    </row>
    <row r="222" spans="1:7" ht="12.75">
      <c r="A222" s="38"/>
      <c r="B222" s="52"/>
      <c r="C222" s="216"/>
      <c r="D222" s="52"/>
      <c r="E222" s="53"/>
      <c r="F222" s="53"/>
      <c r="G222" s="36"/>
    </row>
    <row r="223" spans="1:7" ht="12.75">
      <c r="A223" s="38"/>
      <c r="B223" s="52"/>
      <c r="C223" s="216"/>
      <c r="D223" s="52"/>
      <c r="E223" s="53"/>
      <c r="F223" s="53"/>
      <c r="G223" s="36"/>
    </row>
    <row r="224" spans="1:7" ht="12.75">
      <c r="A224" s="38"/>
      <c r="B224" s="52"/>
      <c r="C224" s="216"/>
      <c r="D224" s="52"/>
      <c r="E224" s="53"/>
      <c r="F224" s="53"/>
      <c r="G224" s="36"/>
    </row>
    <row r="225" spans="1:7" ht="12.75">
      <c r="A225" s="38"/>
      <c r="B225" s="52"/>
      <c r="C225" s="216"/>
      <c r="D225" s="52"/>
      <c r="E225" s="53"/>
      <c r="F225" s="53"/>
      <c r="G225" s="36"/>
    </row>
    <row r="226" spans="1:7" ht="12.75">
      <c r="A226" s="38"/>
      <c r="B226" s="52"/>
      <c r="C226" s="216"/>
      <c r="D226" s="52"/>
      <c r="E226" s="53"/>
      <c r="F226" s="53"/>
      <c r="G226" s="36"/>
    </row>
    <row r="227" spans="1:7" ht="12.75">
      <c r="A227" s="38"/>
      <c r="B227" s="52"/>
      <c r="C227" s="216"/>
      <c r="D227" s="52"/>
      <c r="E227" s="53"/>
      <c r="F227" s="53"/>
      <c r="G227" s="36"/>
    </row>
    <row r="228" spans="1:7" ht="12.75">
      <c r="A228" s="38"/>
      <c r="B228" s="52"/>
      <c r="C228" s="216"/>
      <c r="D228" s="52"/>
      <c r="E228" s="53"/>
      <c r="F228" s="53"/>
      <c r="G228" s="36"/>
    </row>
    <row r="229" spans="1:7" ht="12.75">
      <c r="A229" s="38"/>
      <c r="B229" s="52"/>
      <c r="C229" s="216"/>
      <c r="D229" s="52"/>
      <c r="E229" s="53"/>
      <c r="F229" s="53"/>
      <c r="G229" s="36"/>
    </row>
    <row r="230" spans="1:7" ht="12.75">
      <c r="A230" s="38"/>
      <c r="B230" s="52"/>
      <c r="C230" s="216"/>
      <c r="D230" s="52"/>
      <c r="E230" s="53"/>
      <c r="F230" s="53"/>
      <c r="G230" s="36"/>
    </row>
    <row r="231" spans="1:7" ht="12.75">
      <c r="A231" s="38"/>
      <c r="B231" s="52"/>
      <c r="C231" s="216"/>
      <c r="D231" s="52"/>
      <c r="E231" s="53"/>
      <c r="F231" s="53"/>
      <c r="G231" s="36"/>
    </row>
    <row r="232" spans="1:7" ht="12.75">
      <c r="A232" s="38"/>
      <c r="B232" s="52"/>
      <c r="C232" s="216"/>
      <c r="D232" s="52"/>
      <c r="E232" s="53"/>
      <c r="F232" s="53"/>
      <c r="G232" s="36"/>
    </row>
    <row r="233" spans="1:7" ht="12.75">
      <c r="A233" s="38"/>
      <c r="B233" s="52"/>
      <c r="C233" s="216"/>
      <c r="D233" s="52"/>
      <c r="E233" s="53"/>
      <c r="F233" s="53"/>
      <c r="G233" s="36"/>
    </row>
    <row r="234" spans="1:7" ht="12.75">
      <c r="A234" s="38"/>
      <c r="B234" s="52"/>
      <c r="C234" s="216"/>
      <c r="D234" s="52"/>
      <c r="E234" s="53"/>
      <c r="F234" s="53"/>
      <c r="G234" s="36"/>
    </row>
    <row r="235" spans="1:7" ht="12.75">
      <c r="A235" s="38"/>
      <c r="B235" s="52"/>
      <c r="C235" s="216"/>
      <c r="D235" s="52"/>
      <c r="E235" s="53"/>
      <c r="F235" s="53"/>
      <c r="G235" s="36"/>
    </row>
    <row r="236" spans="1:7" ht="12.75">
      <c r="A236" s="38"/>
      <c r="B236" s="52"/>
      <c r="C236" s="216"/>
      <c r="D236" s="52"/>
      <c r="E236" s="53"/>
      <c r="F236" s="53"/>
      <c r="G236" s="36"/>
    </row>
    <row r="237" spans="1:7" ht="12.75">
      <c r="A237" s="38"/>
      <c r="B237" s="52"/>
      <c r="C237" s="216"/>
      <c r="D237" s="52"/>
      <c r="E237" s="53"/>
      <c r="F237" s="53"/>
      <c r="G237" s="36"/>
    </row>
    <row r="238" spans="1:7" ht="12.75">
      <c r="A238" s="38"/>
      <c r="B238" s="52"/>
      <c r="C238" s="216"/>
      <c r="D238" s="52"/>
      <c r="E238" s="53"/>
      <c r="F238" s="53"/>
      <c r="G238" s="36"/>
    </row>
    <row r="239" spans="1:7" ht="12.75">
      <c r="A239" s="38"/>
      <c r="B239" s="52"/>
      <c r="C239" s="216"/>
      <c r="D239" s="52"/>
      <c r="E239" s="53"/>
      <c r="F239" s="53"/>
      <c r="G239" s="36"/>
    </row>
    <row r="240" spans="1:7" ht="12.75">
      <c r="A240" s="38"/>
      <c r="B240" s="52"/>
      <c r="C240" s="216"/>
      <c r="D240" s="52"/>
      <c r="E240" s="53"/>
      <c r="F240" s="53"/>
      <c r="G240" s="36"/>
    </row>
    <row r="241" spans="1:7" ht="12.75">
      <c r="A241" s="38"/>
      <c r="B241" s="52"/>
      <c r="C241" s="216"/>
      <c r="D241" s="52"/>
      <c r="E241" s="53"/>
      <c r="F241" s="53"/>
      <c r="G241" s="36"/>
    </row>
    <row r="242" spans="1:7" ht="12.75">
      <c r="A242" s="38"/>
      <c r="B242" s="52"/>
      <c r="C242" s="216"/>
      <c r="D242" s="52"/>
      <c r="E242" s="53"/>
      <c r="F242" s="53"/>
      <c r="G242" s="36"/>
    </row>
    <row r="243" spans="1:7" ht="12.75">
      <c r="A243" s="38"/>
      <c r="B243" s="52"/>
      <c r="C243" s="216"/>
      <c r="D243" s="52"/>
      <c r="E243" s="53"/>
      <c r="F243" s="53"/>
      <c r="G243" s="36"/>
    </row>
    <row r="244" spans="1:7" ht="12.75">
      <c r="A244" s="38"/>
      <c r="B244" s="52"/>
      <c r="C244" s="216"/>
      <c r="D244" s="52"/>
      <c r="E244" s="53"/>
      <c r="F244" s="53"/>
      <c r="G244" s="36"/>
    </row>
    <row r="245" spans="1:7" ht="12.75">
      <c r="A245" s="38"/>
      <c r="B245" s="52"/>
      <c r="C245" s="216"/>
      <c r="D245" s="52"/>
      <c r="E245" s="53"/>
      <c r="F245" s="53"/>
      <c r="G245" s="36"/>
    </row>
    <row r="246" spans="1:7" ht="12.75">
      <c r="A246" s="38"/>
      <c r="B246" s="52"/>
      <c r="C246" s="216"/>
      <c r="D246" s="52"/>
      <c r="E246" s="53"/>
      <c r="F246" s="53"/>
      <c r="G246" s="36"/>
    </row>
    <row r="247" spans="1:7" ht="12.75">
      <c r="A247" s="38"/>
      <c r="B247" s="52"/>
      <c r="C247" s="216"/>
      <c r="D247" s="52"/>
      <c r="E247" s="53"/>
      <c r="F247" s="53"/>
      <c r="G247" s="36"/>
    </row>
    <row r="248" spans="1:7" ht="12.75">
      <c r="A248" s="38"/>
      <c r="B248" s="52"/>
      <c r="C248" s="216"/>
      <c r="D248" s="52"/>
      <c r="E248" s="53"/>
      <c r="F248" s="53"/>
      <c r="G248" s="36"/>
    </row>
    <row r="249" spans="1:7" ht="12.75">
      <c r="A249" s="38"/>
      <c r="B249" s="52"/>
      <c r="C249" s="216"/>
      <c r="D249" s="52"/>
      <c r="E249" s="53"/>
      <c r="F249" s="53"/>
      <c r="G249" s="36"/>
    </row>
    <row r="250" spans="1:7" ht="12.75">
      <c r="A250" s="38"/>
      <c r="B250" s="52"/>
      <c r="C250" s="216"/>
      <c r="D250" s="52"/>
      <c r="E250" s="53"/>
      <c r="F250" s="53"/>
      <c r="G250" s="36"/>
    </row>
    <row r="251" spans="1:7" ht="12.75">
      <c r="A251" s="38"/>
      <c r="B251" s="52"/>
      <c r="C251" s="216"/>
      <c r="D251" s="52"/>
      <c r="E251" s="53"/>
      <c r="F251" s="53"/>
      <c r="G251" s="36"/>
    </row>
    <row r="252" spans="1:7" ht="12.75">
      <c r="A252" s="38"/>
      <c r="B252" s="52"/>
      <c r="C252" s="216"/>
      <c r="D252" s="52"/>
      <c r="E252" s="53"/>
      <c r="F252" s="53"/>
      <c r="G252" s="36"/>
    </row>
    <row r="253" spans="1:7" ht="12.75">
      <c r="A253" s="38"/>
      <c r="B253" s="52"/>
      <c r="C253" s="216"/>
      <c r="D253" s="52"/>
      <c r="E253" s="53"/>
      <c r="F253" s="53"/>
      <c r="G253" s="36"/>
    </row>
    <row r="254" spans="1:7" ht="12.75">
      <c r="A254" s="38"/>
      <c r="B254" s="52"/>
      <c r="C254" s="216"/>
      <c r="D254" s="52"/>
      <c r="E254" s="53"/>
      <c r="F254" s="53"/>
      <c r="G254" s="36"/>
    </row>
    <row r="255" spans="1:7" ht="12.75">
      <c r="A255" s="38"/>
      <c r="B255" s="52"/>
      <c r="C255" s="216"/>
      <c r="D255" s="52"/>
      <c r="E255" s="53"/>
      <c r="F255" s="53"/>
      <c r="G255" s="36"/>
    </row>
    <row r="256" spans="1:7" ht="12.75">
      <c r="A256" s="38"/>
      <c r="B256" s="52"/>
      <c r="C256" s="216"/>
      <c r="D256" s="52"/>
      <c r="E256" s="53"/>
      <c r="F256" s="53"/>
      <c r="G256" s="36"/>
    </row>
    <row r="257" spans="1:7" ht="12.75">
      <c r="A257" s="38"/>
      <c r="B257" s="52"/>
      <c r="C257" s="216"/>
      <c r="D257" s="52"/>
      <c r="E257" s="53"/>
      <c r="F257" s="53"/>
      <c r="G257" s="36"/>
    </row>
    <row r="258" spans="1:7" ht="12.75">
      <c r="A258" s="38"/>
      <c r="B258" s="52"/>
      <c r="C258" s="216"/>
      <c r="D258" s="52"/>
      <c r="E258" s="53"/>
      <c r="F258" s="53"/>
      <c r="G258" s="36"/>
    </row>
    <row r="259" spans="1:7" ht="12.75">
      <c r="A259" s="38"/>
      <c r="B259" s="52"/>
      <c r="C259" s="216"/>
      <c r="D259" s="52"/>
      <c r="E259" s="53"/>
      <c r="F259" s="53"/>
      <c r="G259" s="36"/>
    </row>
    <row r="260" spans="1:7" ht="12.75">
      <c r="A260" s="38"/>
      <c r="B260" s="52"/>
      <c r="C260" s="216"/>
      <c r="D260" s="52"/>
      <c r="E260" s="53"/>
      <c r="F260" s="53"/>
      <c r="G260" s="36"/>
    </row>
    <row r="261" spans="1:7" ht="12.75">
      <c r="A261" s="38"/>
      <c r="B261" s="52"/>
      <c r="C261" s="216"/>
      <c r="D261" s="52"/>
      <c r="E261" s="53"/>
      <c r="F261" s="53"/>
      <c r="G261" s="36"/>
    </row>
    <row r="262" spans="1:7" ht="12.75">
      <c r="A262" s="38"/>
      <c r="B262" s="52"/>
      <c r="C262" s="216"/>
      <c r="D262" s="52"/>
      <c r="E262" s="53"/>
      <c r="F262" s="53"/>
      <c r="G262" s="36"/>
    </row>
    <row r="263" spans="1:7" ht="12.75">
      <c r="A263" s="38"/>
      <c r="B263" s="52"/>
      <c r="C263" s="216"/>
      <c r="D263" s="52"/>
      <c r="E263" s="53"/>
      <c r="F263" s="53"/>
      <c r="G263" s="36"/>
    </row>
    <row r="264" spans="1:7" ht="12.75">
      <c r="A264" s="38"/>
      <c r="B264" s="52"/>
      <c r="C264" s="216"/>
      <c r="D264" s="52"/>
      <c r="E264" s="53"/>
      <c r="F264" s="53"/>
      <c r="G264" s="36"/>
    </row>
    <row r="265" spans="1:7" ht="12.75">
      <c r="A265" s="38"/>
      <c r="B265" s="52"/>
      <c r="C265" s="216"/>
      <c r="D265" s="52"/>
      <c r="E265" s="53"/>
      <c r="F265" s="53"/>
      <c r="G265" s="36"/>
    </row>
    <row r="266" spans="1:7" ht="12.75">
      <c r="A266" s="38"/>
      <c r="B266" s="52"/>
      <c r="C266" s="216"/>
      <c r="D266" s="52"/>
      <c r="E266" s="53"/>
      <c r="F266" s="53"/>
      <c r="G266" s="36"/>
    </row>
    <row r="267" spans="1:7" ht="12.75">
      <c r="A267" s="38"/>
      <c r="B267" s="52"/>
      <c r="C267" s="216"/>
      <c r="D267" s="52"/>
      <c r="E267" s="53"/>
      <c r="F267" s="53"/>
      <c r="G267" s="36"/>
    </row>
    <row r="268" spans="1:7" ht="12.75">
      <c r="A268" s="38"/>
      <c r="B268" s="52"/>
      <c r="C268" s="216"/>
      <c r="D268" s="52"/>
      <c r="E268" s="53"/>
      <c r="F268" s="53"/>
      <c r="G268" s="36"/>
    </row>
    <row r="269" spans="1:7" ht="12.75">
      <c r="A269" s="38"/>
      <c r="B269" s="52"/>
      <c r="C269" s="216"/>
      <c r="D269" s="52"/>
      <c r="E269" s="53"/>
      <c r="F269" s="53"/>
      <c r="G269" s="36"/>
    </row>
    <row r="270" spans="1:7" ht="12.75">
      <c r="A270" s="38"/>
      <c r="B270" s="52"/>
      <c r="C270" s="216"/>
      <c r="D270" s="52"/>
      <c r="E270" s="53"/>
      <c r="F270" s="53"/>
      <c r="G270" s="36"/>
    </row>
    <row r="271" spans="1:7" ht="12.75">
      <c r="A271" s="38"/>
      <c r="B271" s="52"/>
      <c r="C271" s="216"/>
      <c r="D271" s="52"/>
      <c r="E271" s="53"/>
      <c r="F271" s="53"/>
      <c r="G271" s="36"/>
    </row>
    <row r="272" spans="1:7" ht="12.75">
      <c r="A272" s="38"/>
      <c r="B272" s="52"/>
      <c r="C272" s="216"/>
      <c r="D272" s="52"/>
      <c r="E272" s="53"/>
      <c r="F272" s="53"/>
      <c r="G272" s="36"/>
    </row>
    <row r="273" spans="1:7" ht="12.75">
      <c r="A273" s="38"/>
      <c r="B273" s="52"/>
      <c r="C273" s="216"/>
      <c r="D273" s="52"/>
      <c r="E273" s="53"/>
      <c r="F273" s="53"/>
      <c r="G273" s="36"/>
    </row>
    <row r="274" spans="1:7" ht="12.75">
      <c r="A274" s="38"/>
      <c r="B274" s="52"/>
      <c r="C274" s="216"/>
      <c r="D274" s="52"/>
      <c r="E274" s="53"/>
      <c r="F274" s="53"/>
      <c r="G274" s="36"/>
    </row>
    <row r="275" spans="1:7" ht="12.75">
      <c r="A275" s="38"/>
      <c r="B275" s="52"/>
      <c r="C275" s="216"/>
      <c r="D275" s="52"/>
      <c r="E275" s="53"/>
      <c r="F275" s="53"/>
      <c r="G275" s="36"/>
    </row>
    <row r="276" spans="1:7" ht="12.75">
      <c r="A276" s="38"/>
      <c r="B276" s="52"/>
      <c r="C276" s="216"/>
      <c r="D276" s="52"/>
      <c r="E276" s="53"/>
      <c r="F276" s="53"/>
      <c r="G276" s="36"/>
    </row>
    <row r="277" spans="1:7" ht="12.75">
      <c r="A277" s="38"/>
      <c r="B277" s="52"/>
      <c r="C277" s="216"/>
      <c r="D277" s="52"/>
      <c r="E277" s="53"/>
      <c r="F277" s="53"/>
      <c r="G277" s="36"/>
    </row>
    <row r="278" spans="1:7" ht="12.75">
      <c r="A278" s="38"/>
      <c r="B278" s="52"/>
      <c r="C278" s="216"/>
      <c r="D278" s="52"/>
      <c r="E278" s="53"/>
      <c r="F278" s="53"/>
      <c r="G278" s="36"/>
    </row>
    <row r="279" spans="1:7" ht="12.75">
      <c r="A279" s="38"/>
      <c r="B279" s="52"/>
      <c r="C279" s="216"/>
      <c r="D279" s="52"/>
      <c r="E279" s="53"/>
      <c r="F279" s="53"/>
      <c r="G279" s="36"/>
    </row>
    <row r="280" spans="1:7" ht="12.75">
      <c r="A280" s="38"/>
      <c r="B280" s="52"/>
      <c r="C280" s="216"/>
      <c r="D280" s="52"/>
      <c r="E280" s="53"/>
      <c r="F280" s="53"/>
      <c r="G280" s="36"/>
    </row>
    <row r="281" spans="1:7" ht="12.75">
      <c r="A281" s="38"/>
      <c r="B281" s="52"/>
      <c r="C281" s="216"/>
      <c r="D281" s="52"/>
      <c r="E281" s="53"/>
      <c r="F281" s="53"/>
      <c r="G281" s="36"/>
    </row>
    <row r="282" spans="1:7" ht="12.75">
      <c r="A282" s="38"/>
      <c r="B282" s="52"/>
      <c r="C282" s="216"/>
      <c r="D282" s="52"/>
      <c r="E282" s="53"/>
      <c r="F282" s="53"/>
      <c r="G282" s="36"/>
    </row>
    <row r="283" spans="1:7" ht="12.75">
      <c r="A283" s="38"/>
      <c r="B283" s="52"/>
      <c r="C283" s="216"/>
      <c r="D283" s="52"/>
      <c r="E283" s="53"/>
      <c r="F283" s="53"/>
      <c r="G283" s="36"/>
    </row>
    <row r="284" spans="1:7" ht="12.75">
      <c r="A284" s="38"/>
      <c r="B284" s="52"/>
      <c r="C284" s="216"/>
      <c r="D284" s="52"/>
      <c r="E284" s="53"/>
      <c r="F284" s="53"/>
      <c r="G284" s="36"/>
    </row>
    <row r="285" spans="1:7" ht="12.75">
      <c r="A285" s="38"/>
      <c r="B285" s="52"/>
      <c r="C285" s="216"/>
      <c r="D285" s="52"/>
      <c r="E285" s="53"/>
      <c r="F285" s="53"/>
      <c r="G285" s="36"/>
    </row>
    <row r="286" spans="1:7" ht="12.75">
      <c r="A286" s="38"/>
      <c r="B286" s="52"/>
      <c r="C286" s="216"/>
      <c r="D286" s="52"/>
      <c r="E286" s="53"/>
      <c r="F286" s="53"/>
      <c r="G286" s="36"/>
    </row>
    <row r="287" spans="1:7" ht="12.75">
      <c r="A287" s="38"/>
      <c r="B287" s="52"/>
      <c r="C287" s="216"/>
      <c r="D287" s="52"/>
      <c r="E287" s="53"/>
      <c r="F287" s="53"/>
      <c r="G287" s="36"/>
    </row>
    <row r="288" spans="1:7" ht="12.75">
      <c r="A288" s="38"/>
      <c r="B288" s="52"/>
      <c r="C288" s="216"/>
      <c r="D288" s="52"/>
      <c r="E288" s="53"/>
      <c r="F288" s="53"/>
      <c r="G288" s="36"/>
    </row>
    <row r="289" spans="1:7" ht="12.75">
      <c r="A289" s="38"/>
      <c r="B289" s="52"/>
      <c r="C289" s="216"/>
      <c r="D289" s="52"/>
      <c r="E289" s="53"/>
      <c r="F289" s="53"/>
      <c r="G289" s="36"/>
    </row>
    <row r="290" spans="1:7" ht="12.75">
      <c r="A290" s="38"/>
      <c r="B290" s="52"/>
      <c r="C290" s="216"/>
      <c r="D290" s="52"/>
      <c r="E290" s="53"/>
      <c r="F290" s="53"/>
      <c r="G290" s="36"/>
    </row>
    <row r="291" spans="1:7" ht="12.75">
      <c r="A291" s="38"/>
      <c r="B291" s="52"/>
      <c r="C291" s="216"/>
      <c r="D291" s="52"/>
      <c r="E291" s="53"/>
      <c r="F291" s="53"/>
      <c r="G291" s="36"/>
    </row>
    <row r="292" spans="1:7" ht="12.75">
      <c r="A292" s="38"/>
      <c r="B292" s="52"/>
      <c r="C292" s="216"/>
      <c r="D292" s="52"/>
      <c r="E292" s="53"/>
      <c r="F292" s="53"/>
      <c r="G292" s="36"/>
    </row>
    <row r="293" spans="1:7" ht="12.75">
      <c r="A293" s="38"/>
      <c r="B293" s="52"/>
      <c r="C293" s="216"/>
      <c r="D293" s="52"/>
      <c r="E293" s="53"/>
      <c r="F293" s="53"/>
      <c r="G293" s="36"/>
    </row>
    <row r="294" spans="1:7" ht="12.75">
      <c r="A294" s="38"/>
      <c r="B294" s="52"/>
      <c r="C294" s="216"/>
      <c r="D294" s="52"/>
      <c r="E294" s="53"/>
      <c r="F294" s="53"/>
      <c r="G294" s="36"/>
    </row>
    <row r="295" spans="1:7" ht="12.75">
      <c r="A295" s="38"/>
      <c r="B295" s="52"/>
      <c r="C295" s="216"/>
      <c r="D295" s="52"/>
      <c r="E295" s="53"/>
      <c r="F295" s="53"/>
      <c r="G295" s="36"/>
    </row>
    <row r="296" spans="1:7" ht="12.75">
      <c r="A296" s="38"/>
      <c r="B296" s="52"/>
      <c r="C296" s="216"/>
      <c r="D296" s="52"/>
      <c r="E296" s="53"/>
      <c r="F296" s="53"/>
      <c r="G296" s="36"/>
    </row>
    <row r="297" spans="1:7" ht="12.75">
      <c r="A297" s="38"/>
      <c r="B297" s="52"/>
      <c r="C297" s="216"/>
      <c r="D297" s="52"/>
      <c r="E297" s="53"/>
      <c r="F297" s="53"/>
      <c r="G297" s="36"/>
    </row>
    <row r="298" spans="1:7" ht="12.75">
      <c r="A298" s="38"/>
      <c r="B298" s="52"/>
      <c r="C298" s="216"/>
      <c r="D298" s="52"/>
      <c r="E298" s="53"/>
      <c r="F298" s="53"/>
      <c r="G298" s="36"/>
    </row>
    <row r="299" spans="1:7" ht="12.75">
      <c r="A299" s="38"/>
      <c r="B299" s="52"/>
      <c r="C299" s="216"/>
      <c r="D299" s="52"/>
      <c r="E299" s="53"/>
      <c r="F299" s="53"/>
      <c r="G299" s="36"/>
    </row>
    <row r="300" spans="1:7" ht="12.75">
      <c r="A300" s="38"/>
      <c r="B300" s="52"/>
      <c r="C300" s="216"/>
      <c r="D300" s="52"/>
      <c r="E300" s="53"/>
      <c r="F300" s="53"/>
      <c r="G300" s="36"/>
    </row>
    <row r="301" spans="1:7" ht="12.75">
      <c r="A301" s="38"/>
      <c r="B301" s="52"/>
      <c r="C301" s="216"/>
      <c r="D301" s="52"/>
      <c r="E301" s="53"/>
      <c r="F301" s="53"/>
      <c r="G301" s="36"/>
    </row>
    <row r="302" spans="1:7" ht="12.75">
      <c r="A302" s="38"/>
      <c r="B302" s="52"/>
      <c r="C302" s="216"/>
      <c r="D302" s="52"/>
      <c r="E302" s="53"/>
      <c r="F302" s="53"/>
      <c r="G302" s="36"/>
    </row>
    <row r="303" spans="1:7" ht="12.75">
      <c r="A303" s="38"/>
      <c r="B303" s="52"/>
      <c r="C303" s="216"/>
      <c r="D303" s="52"/>
      <c r="E303" s="53"/>
      <c r="F303" s="53"/>
      <c r="G303" s="36"/>
    </row>
    <row r="304" spans="1:7" ht="12.75">
      <c r="A304" s="38"/>
      <c r="B304" s="52"/>
      <c r="C304" s="216"/>
      <c r="D304" s="52"/>
      <c r="E304" s="53"/>
      <c r="F304" s="53"/>
      <c r="G304" s="36"/>
    </row>
    <row r="305" spans="1:7" ht="12.75">
      <c r="A305" s="38"/>
      <c r="B305" s="52"/>
      <c r="C305" s="216"/>
      <c r="D305" s="52"/>
      <c r="E305" s="53"/>
      <c r="F305" s="53"/>
      <c r="G305" s="36"/>
    </row>
    <row r="306" spans="1:7" ht="12.75">
      <c r="A306" s="38"/>
      <c r="B306" s="52"/>
      <c r="C306" s="216"/>
      <c r="D306" s="52"/>
      <c r="E306" s="53"/>
      <c r="F306" s="53"/>
      <c r="G306" s="36"/>
    </row>
    <row r="307" spans="1:7" ht="12.75">
      <c r="A307" s="38"/>
      <c r="B307" s="52"/>
      <c r="C307" s="216"/>
      <c r="D307" s="52"/>
      <c r="E307" s="53"/>
      <c r="F307" s="53"/>
      <c r="G307" s="36"/>
    </row>
    <row r="308" spans="1:7" ht="12.75">
      <c r="A308" s="38"/>
      <c r="B308" s="52"/>
      <c r="C308" s="216"/>
      <c r="D308" s="52"/>
      <c r="E308" s="53"/>
      <c r="F308" s="53"/>
      <c r="G308" s="36"/>
    </row>
    <row r="309" spans="1:7" ht="12.75">
      <c r="A309" s="38"/>
      <c r="B309" s="52"/>
      <c r="C309" s="216"/>
      <c r="D309" s="52"/>
      <c r="E309" s="53"/>
      <c r="F309" s="53"/>
      <c r="G309" s="36"/>
    </row>
    <row r="310" spans="1:7" ht="12.75">
      <c r="A310" s="38"/>
      <c r="B310" s="52"/>
      <c r="C310" s="216"/>
      <c r="D310" s="52"/>
      <c r="E310" s="53"/>
      <c r="F310" s="53"/>
      <c r="G310" s="36"/>
    </row>
    <row r="311" spans="1:7" ht="12.75">
      <c r="A311" s="38"/>
      <c r="B311" s="52"/>
      <c r="C311" s="216"/>
      <c r="D311" s="52"/>
      <c r="E311" s="53"/>
      <c r="F311" s="53"/>
      <c r="G311" s="36"/>
    </row>
    <row r="312" spans="1:7" ht="12.75">
      <c r="A312" s="38"/>
      <c r="B312" s="52"/>
      <c r="C312" s="216"/>
      <c r="D312" s="52"/>
      <c r="E312" s="53"/>
      <c r="F312" s="53"/>
      <c r="G312" s="36"/>
    </row>
    <row r="313" spans="1:7" ht="12.75">
      <c r="A313" s="38"/>
      <c r="B313" s="52"/>
      <c r="C313" s="216"/>
      <c r="D313" s="52"/>
      <c r="E313" s="53"/>
      <c r="F313" s="53"/>
      <c r="G313" s="36"/>
    </row>
    <row r="314" spans="1:7" ht="12.75">
      <c r="A314" s="38"/>
      <c r="B314" s="52"/>
      <c r="C314" s="216"/>
      <c r="D314" s="52"/>
      <c r="E314" s="53"/>
      <c r="F314" s="53"/>
      <c r="G314" s="36"/>
    </row>
    <row r="315" spans="1:7" ht="12.75">
      <c r="A315" s="38"/>
      <c r="B315" s="52"/>
      <c r="C315" s="216"/>
      <c r="D315" s="52"/>
      <c r="E315" s="53"/>
      <c r="F315" s="53"/>
      <c r="G315" s="36"/>
    </row>
    <row r="316" spans="1:7" ht="12.75">
      <c r="A316" s="38"/>
      <c r="B316" s="52"/>
      <c r="C316" s="216"/>
      <c r="D316" s="52"/>
      <c r="E316" s="53"/>
      <c r="F316" s="53"/>
      <c r="G316" s="36"/>
    </row>
    <row r="317" spans="1:7" ht="12.75">
      <c r="A317" s="38"/>
      <c r="B317" s="52"/>
      <c r="C317" s="216"/>
      <c r="D317" s="52"/>
      <c r="E317" s="53"/>
      <c r="F317" s="53"/>
      <c r="G317" s="36"/>
    </row>
    <row r="318" spans="1:7" ht="12.75">
      <c r="A318" s="38"/>
      <c r="B318" s="52"/>
      <c r="C318" s="216"/>
      <c r="D318" s="52"/>
      <c r="E318" s="53"/>
      <c r="F318" s="53"/>
      <c r="G318" s="36"/>
    </row>
    <row r="319" spans="1:7" ht="12.75">
      <c r="A319" s="38"/>
      <c r="B319" s="52"/>
      <c r="C319" s="216"/>
      <c r="D319" s="52"/>
      <c r="E319" s="53"/>
      <c r="F319" s="53"/>
      <c r="G319" s="36"/>
    </row>
    <row r="320" spans="1:7" ht="12.75">
      <c r="A320" s="38"/>
      <c r="B320" s="52"/>
      <c r="C320" s="216"/>
      <c r="D320" s="52"/>
      <c r="E320" s="53"/>
      <c r="F320" s="53"/>
      <c r="G320" s="36"/>
    </row>
    <row r="321" spans="1:7" ht="12.75">
      <c r="A321" s="38"/>
      <c r="B321" s="52"/>
      <c r="C321" s="216"/>
      <c r="D321" s="52"/>
      <c r="E321" s="53"/>
      <c r="F321" s="53"/>
      <c r="G321" s="36"/>
    </row>
    <row r="322" spans="1:7" ht="12.75">
      <c r="A322" s="38"/>
      <c r="B322" s="52"/>
      <c r="C322" s="216"/>
      <c r="D322" s="52"/>
      <c r="E322" s="53"/>
      <c r="F322" s="53"/>
      <c r="G322" s="36"/>
    </row>
    <row r="323" spans="1:7" ht="12.75">
      <c r="A323" s="38"/>
      <c r="B323" s="52"/>
      <c r="C323" s="216"/>
      <c r="D323" s="52"/>
      <c r="E323" s="53"/>
      <c r="F323" s="53"/>
      <c r="G323" s="36"/>
    </row>
    <row r="324" spans="1:7" ht="12.75">
      <c r="A324" s="38"/>
      <c r="B324" s="52"/>
      <c r="C324" s="216"/>
      <c r="D324" s="52"/>
      <c r="E324" s="53"/>
      <c r="F324" s="53"/>
      <c r="G324" s="36"/>
    </row>
    <row r="325" spans="1:7" ht="12.75">
      <c r="A325" s="38"/>
      <c r="B325" s="52"/>
      <c r="C325" s="216"/>
      <c r="D325" s="52"/>
      <c r="E325" s="53"/>
      <c r="F325" s="53"/>
      <c r="G325" s="36"/>
    </row>
    <row r="326" spans="1:7" ht="12.75">
      <c r="A326" s="38"/>
      <c r="B326" s="52"/>
      <c r="C326" s="216"/>
      <c r="D326" s="52"/>
      <c r="E326" s="53"/>
      <c r="F326" s="53"/>
      <c r="G326" s="36"/>
    </row>
    <row r="327" spans="1:7" ht="12.75">
      <c r="A327" s="38"/>
      <c r="B327" s="52"/>
      <c r="C327" s="216"/>
      <c r="D327" s="52"/>
      <c r="E327" s="53"/>
      <c r="F327" s="53"/>
      <c r="G327" s="36"/>
    </row>
    <row r="328" spans="1:7" ht="12.75">
      <c r="A328" s="38"/>
      <c r="B328" s="52"/>
      <c r="C328" s="216"/>
      <c r="D328" s="52"/>
      <c r="E328" s="53"/>
      <c r="F328" s="53"/>
      <c r="G328" s="36"/>
    </row>
    <row r="329" spans="1:7" ht="12.75">
      <c r="A329" s="38"/>
      <c r="B329" s="52"/>
      <c r="C329" s="216"/>
      <c r="D329" s="52"/>
      <c r="E329" s="53"/>
      <c r="F329" s="53"/>
      <c r="G329" s="36"/>
    </row>
    <row r="330" spans="1:7" ht="12.75">
      <c r="A330" s="38"/>
      <c r="B330" s="52"/>
      <c r="C330" s="216"/>
      <c r="D330" s="52"/>
      <c r="E330" s="53"/>
      <c r="F330" s="53"/>
      <c r="G330" s="36"/>
    </row>
    <row r="331" spans="1:7" ht="12.75">
      <c r="A331" s="38"/>
      <c r="B331" s="52"/>
      <c r="C331" s="216"/>
      <c r="D331" s="52"/>
      <c r="E331" s="53"/>
      <c r="F331" s="53"/>
      <c r="G331" s="36"/>
    </row>
    <row r="332" spans="1:7" ht="12.75">
      <c r="A332" s="38"/>
      <c r="B332" s="52"/>
      <c r="C332" s="216"/>
      <c r="D332" s="52"/>
      <c r="E332" s="53"/>
      <c r="F332" s="53"/>
      <c r="G332" s="36"/>
    </row>
    <row r="333" spans="1:7" ht="12.75">
      <c r="A333" s="38"/>
      <c r="B333" s="52"/>
      <c r="C333" s="216"/>
      <c r="D333" s="52"/>
      <c r="E333" s="53"/>
      <c r="F333" s="53"/>
      <c r="G333" s="36"/>
    </row>
    <row r="334" spans="1:7" ht="12.75">
      <c r="A334" s="38"/>
      <c r="B334" s="52"/>
      <c r="C334" s="216"/>
      <c r="D334" s="52"/>
      <c r="E334" s="53"/>
      <c r="F334" s="53"/>
      <c r="G334" s="36"/>
    </row>
    <row r="335" spans="1:7" ht="12.75">
      <c r="A335" s="38"/>
      <c r="B335" s="52"/>
      <c r="C335" s="216"/>
      <c r="D335" s="52"/>
      <c r="E335" s="53"/>
      <c r="F335" s="53"/>
      <c r="G335" s="36"/>
    </row>
    <row r="336" spans="1:7" ht="12.75">
      <c r="A336" s="38"/>
      <c r="B336" s="52"/>
      <c r="C336" s="216"/>
      <c r="D336" s="52"/>
      <c r="E336" s="53"/>
      <c r="F336" s="53"/>
      <c r="G336" s="36"/>
    </row>
    <row r="337" spans="1:7" ht="12.75">
      <c r="A337" s="38"/>
      <c r="B337" s="52"/>
      <c r="C337" s="216"/>
      <c r="D337" s="52"/>
      <c r="E337" s="53"/>
      <c r="F337" s="53"/>
      <c r="G337" s="36"/>
    </row>
    <row r="338" spans="1:7" ht="12.75">
      <c r="A338" s="38"/>
      <c r="B338" s="52"/>
      <c r="C338" s="216"/>
      <c r="D338" s="52"/>
      <c r="E338" s="53"/>
      <c r="F338" s="53"/>
      <c r="G338" s="36"/>
    </row>
    <row r="339" spans="1:7" ht="12.75">
      <c r="A339" s="38"/>
      <c r="B339" s="52"/>
      <c r="C339" s="216"/>
      <c r="D339" s="52"/>
      <c r="E339" s="53"/>
      <c r="F339" s="53"/>
      <c r="G339" s="36"/>
    </row>
    <row r="340" spans="1:7" ht="12.75">
      <c r="A340" s="38"/>
      <c r="B340" s="52"/>
      <c r="C340" s="216"/>
      <c r="D340" s="52"/>
      <c r="E340" s="53"/>
      <c r="F340" s="53"/>
      <c r="G340" s="36"/>
    </row>
    <row r="341" spans="1:7" ht="12.75">
      <c r="A341" s="38"/>
      <c r="B341" s="52"/>
      <c r="C341" s="216"/>
      <c r="D341" s="52"/>
      <c r="E341" s="53"/>
      <c r="F341" s="53"/>
      <c r="G341" s="36"/>
    </row>
    <row r="342" spans="1:7" ht="12.75">
      <c r="A342" s="38"/>
      <c r="B342" s="52"/>
      <c r="C342" s="216"/>
      <c r="D342" s="52"/>
      <c r="E342" s="53"/>
      <c r="F342" s="53"/>
      <c r="G342" s="36"/>
    </row>
    <row r="343" spans="1:7" ht="12.75">
      <c r="A343" s="38"/>
      <c r="B343" s="52"/>
      <c r="C343" s="216"/>
      <c r="D343" s="52"/>
      <c r="E343" s="53"/>
      <c r="F343" s="53"/>
      <c r="G343" s="36"/>
    </row>
    <row r="344" spans="1:7" ht="12.75">
      <c r="A344" s="38"/>
      <c r="B344" s="52"/>
      <c r="C344" s="216"/>
      <c r="D344" s="52"/>
      <c r="E344" s="53"/>
      <c r="F344" s="53"/>
      <c r="G344" s="36"/>
    </row>
    <row r="345" spans="1:7" ht="12.75">
      <c r="A345" s="38"/>
      <c r="B345" s="52"/>
      <c r="C345" s="216"/>
      <c r="D345" s="52"/>
      <c r="E345" s="53"/>
      <c r="F345" s="53"/>
      <c r="G345" s="36"/>
    </row>
    <row r="346" spans="1:7" ht="12.75">
      <c r="A346" s="38"/>
      <c r="B346" s="52"/>
      <c r="C346" s="216"/>
      <c r="D346" s="52"/>
      <c r="E346" s="53"/>
      <c r="F346" s="53"/>
      <c r="G346" s="36"/>
    </row>
    <row r="347" spans="1:7" ht="12.75">
      <c r="A347" s="38"/>
      <c r="B347" s="52"/>
      <c r="C347" s="216"/>
      <c r="D347" s="52"/>
      <c r="E347" s="53"/>
      <c r="F347" s="53"/>
      <c r="G347" s="36"/>
    </row>
    <row r="348" spans="1:7" ht="12.75">
      <c r="A348" s="38"/>
      <c r="B348" s="52"/>
      <c r="C348" s="216"/>
      <c r="D348" s="52"/>
      <c r="E348" s="53"/>
      <c r="F348" s="53"/>
      <c r="G348" s="36"/>
    </row>
    <row r="349" spans="1:7" ht="12.75">
      <c r="A349" s="38"/>
      <c r="B349" s="52"/>
      <c r="C349" s="216"/>
      <c r="D349" s="52"/>
      <c r="E349" s="53"/>
      <c r="F349" s="53"/>
      <c r="G349" s="36"/>
    </row>
    <row r="350" spans="1:7" ht="12.75">
      <c r="A350" s="38"/>
      <c r="B350" s="52"/>
      <c r="C350" s="216"/>
      <c r="D350" s="52"/>
      <c r="E350" s="53"/>
      <c r="F350" s="53"/>
      <c r="G350" s="36"/>
    </row>
    <row r="351" spans="1:7" ht="12.75">
      <c r="A351" s="38"/>
      <c r="B351" s="52"/>
      <c r="C351" s="216"/>
      <c r="D351" s="52"/>
      <c r="E351" s="53"/>
      <c r="F351" s="53"/>
      <c r="G351" s="36"/>
    </row>
    <row r="352" spans="1:7" ht="12.75">
      <c r="A352" s="38"/>
      <c r="B352" s="52"/>
      <c r="C352" s="216"/>
      <c r="D352" s="52"/>
      <c r="E352" s="53"/>
      <c r="F352" s="53"/>
      <c r="G352" s="36"/>
    </row>
    <row r="353" spans="1:7" ht="12.75">
      <c r="A353" s="38"/>
      <c r="B353" s="52"/>
      <c r="C353" s="216"/>
      <c r="D353" s="52"/>
      <c r="E353" s="53"/>
      <c r="F353" s="53"/>
      <c r="G353" s="36"/>
    </row>
    <row r="354" spans="1:7" ht="12.75">
      <c r="A354" s="38"/>
      <c r="B354" s="52"/>
      <c r="C354" s="216"/>
      <c r="D354" s="52"/>
      <c r="E354" s="53"/>
      <c r="F354" s="53"/>
      <c r="G354" s="36"/>
    </row>
    <row r="355" spans="1:7" ht="12.75">
      <c r="A355" s="38"/>
      <c r="B355" s="52"/>
      <c r="C355" s="216"/>
      <c r="D355" s="52"/>
      <c r="E355" s="53"/>
      <c r="F355" s="53"/>
      <c r="G355" s="36"/>
    </row>
    <row r="356" spans="1:7" ht="12.75">
      <c r="A356" s="38"/>
      <c r="B356" s="52"/>
      <c r="C356" s="216"/>
      <c r="D356" s="52"/>
      <c r="E356" s="53"/>
      <c r="F356" s="53"/>
      <c r="G356" s="36"/>
    </row>
    <row r="357" spans="1:7" ht="12.75">
      <c r="A357" s="38"/>
      <c r="B357" s="52"/>
      <c r="C357" s="216"/>
      <c r="D357" s="52"/>
      <c r="E357" s="53"/>
      <c r="F357" s="53"/>
      <c r="G357" s="36"/>
    </row>
    <row r="358" spans="1:7" ht="12.75">
      <c r="A358" s="38"/>
      <c r="B358" s="52"/>
      <c r="C358" s="216"/>
      <c r="D358" s="52"/>
      <c r="E358" s="53"/>
      <c r="F358" s="53"/>
      <c r="G358" s="36"/>
    </row>
    <row r="359" spans="1:7" ht="12.75">
      <c r="A359" s="38"/>
      <c r="B359" s="52"/>
      <c r="C359" s="216"/>
      <c r="D359" s="52"/>
      <c r="E359" s="53"/>
      <c r="F359" s="53"/>
      <c r="G359" s="36"/>
    </row>
    <row r="360" spans="1:7" ht="12.75">
      <c r="A360" s="38"/>
      <c r="B360" s="52"/>
      <c r="C360" s="216"/>
      <c r="D360" s="52"/>
      <c r="E360" s="53"/>
      <c r="F360" s="53"/>
      <c r="G360" s="36"/>
    </row>
    <row r="361" spans="1:7" ht="12.75">
      <c r="A361" s="38"/>
      <c r="B361" s="52"/>
      <c r="C361" s="216"/>
      <c r="D361" s="52"/>
      <c r="E361" s="53"/>
      <c r="F361" s="53"/>
      <c r="G361" s="36"/>
    </row>
    <row r="362" spans="1:7" ht="12.75">
      <c r="A362" s="38"/>
      <c r="B362" s="52"/>
      <c r="C362" s="216"/>
      <c r="D362" s="52"/>
      <c r="E362" s="53"/>
      <c r="F362" s="53"/>
      <c r="G362" s="36"/>
    </row>
    <row r="363" spans="1:7" ht="12.75">
      <c r="A363" s="38"/>
      <c r="B363" s="52"/>
      <c r="C363" s="216"/>
      <c r="D363" s="52"/>
      <c r="E363" s="53"/>
      <c r="F363" s="53"/>
      <c r="G363" s="36"/>
    </row>
    <row r="364" spans="1:7" ht="12.75">
      <c r="A364" s="38"/>
      <c r="B364" s="52"/>
      <c r="C364" s="216"/>
      <c r="D364" s="52"/>
      <c r="E364" s="53"/>
      <c r="F364" s="53"/>
      <c r="G364" s="36"/>
    </row>
    <row r="365" spans="1:7" ht="12.75">
      <c r="A365" s="38"/>
      <c r="B365" s="52"/>
      <c r="C365" s="216"/>
      <c r="D365" s="52"/>
      <c r="E365" s="53"/>
      <c r="F365" s="53"/>
      <c r="G365" s="36"/>
    </row>
    <row r="366" spans="1:7" ht="12.75">
      <c r="A366" s="38"/>
      <c r="B366" s="52"/>
      <c r="C366" s="216"/>
      <c r="D366" s="52"/>
      <c r="E366" s="53"/>
      <c r="F366" s="53"/>
      <c r="G366" s="36"/>
    </row>
    <row r="367" spans="1:7" ht="12.75">
      <c r="A367" s="38"/>
      <c r="B367" s="52"/>
      <c r="C367" s="216"/>
      <c r="D367" s="52"/>
      <c r="E367" s="53"/>
      <c r="F367" s="53"/>
      <c r="G367" s="36"/>
    </row>
    <row r="368" spans="1:7" ht="12.75">
      <c r="A368" s="38"/>
      <c r="B368" s="52"/>
      <c r="C368" s="216"/>
      <c r="D368" s="52"/>
      <c r="E368" s="53"/>
      <c r="F368" s="53"/>
      <c r="G368" s="36"/>
    </row>
    <row r="369" spans="1:7" ht="12.75">
      <c r="A369" s="38"/>
      <c r="B369" s="52"/>
      <c r="C369" s="216"/>
      <c r="D369" s="52"/>
      <c r="E369" s="53"/>
      <c r="F369" s="53"/>
      <c r="G369" s="36"/>
    </row>
    <row r="370" spans="1:7" ht="12.75">
      <c r="A370" s="38"/>
      <c r="B370" s="52"/>
      <c r="C370" s="216"/>
      <c r="D370" s="52"/>
      <c r="E370" s="53"/>
      <c r="F370" s="53"/>
      <c r="G370" s="36"/>
    </row>
    <row r="371" spans="1:7" ht="12.75">
      <c r="A371" s="38"/>
      <c r="B371" s="52"/>
      <c r="C371" s="216"/>
      <c r="D371" s="52"/>
      <c r="E371" s="53"/>
      <c r="F371" s="53"/>
      <c r="G371" s="36"/>
    </row>
    <row r="372" spans="1:7" ht="12.75">
      <c r="A372" s="38"/>
      <c r="B372" s="52"/>
      <c r="C372" s="216"/>
      <c r="D372" s="52"/>
      <c r="E372" s="53"/>
      <c r="F372" s="53"/>
      <c r="G372" s="36"/>
    </row>
    <row r="373" spans="1:7" ht="12.75">
      <c r="A373" s="38"/>
      <c r="B373" s="52"/>
      <c r="C373" s="216"/>
      <c r="D373" s="52"/>
      <c r="E373" s="53"/>
      <c r="F373" s="53"/>
      <c r="G373" s="36"/>
    </row>
    <row r="374" spans="1:7" ht="12.75">
      <c r="A374" s="38"/>
      <c r="B374" s="52"/>
      <c r="C374" s="216"/>
      <c r="D374" s="52"/>
      <c r="E374" s="53"/>
      <c r="F374" s="53"/>
      <c r="G374" s="36"/>
    </row>
    <row r="375" spans="1:7" ht="12.75">
      <c r="A375" s="38"/>
      <c r="B375" s="52"/>
      <c r="C375" s="216"/>
      <c r="D375" s="52"/>
      <c r="E375" s="53"/>
      <c r="F375" s="53"/>
      <c r="G375" s="36"/>
    </row>
    <row r="376" spans="1:7" ht="12.75">
      <c r="A376" s="38"/>
      <c r="B376" s="52"/>
      <c r="C376" s="216"/>
      <c r="D376" s="52"/>
      <c r="E376" s="53"/>
      <c r="F376" s="53"/>
      <c r="G376" s="36"/>
    </row>
    <row r="377" spans="1:7" ht="12.75">
      <c r="A377" s="38"/>
      <c r="B377" s="52"/>
      <c r="C377" s="216"/>
      <c r="D377" s="52"/>
      <c r="E377" s="53"/>
      <c r="F377" s="53"/>
      <c r="G377" s="36"/>
    </row>
    <row r="378" spans="1:7" ht="12.75">
      <c r="A378" s="38"/>
      <c r="B378" s="52"/>
      <c r="C378" s="216"/>
      <c r="D378" s="52"/>
      <c r="E378" s="53"/>
      <c r="F378" s="53"/>
      <c r="G378" s="36"/>
    </row>
    <row r="379" spans="1:7" ht="12.75">
      <c r="A379" s="38"/>
      <c r="B379" s="52"/>
      <c r="C379" s="216"/>
      <c r="D379" s="52"/>
      <c r="E379" s="53"/>
      <c r="F379" s="53"/>
      <c r="G379" s="36"/>
    </row>
    <row r="380" spans="1:7" ht="12.75">
      <c r="A380" s="38"/>
      <c r="B380" s="52"/>
      <c r="C380" s="216"/>
      <c r="D380" s="52"/>
      <c r="E380" s="53"/>
      <c r="F380" s="53"/>
      <c r="G380" s="36"/>
    </row>
    <row r="381" spans="1:7" ht="12.75">
      <c r="A381" s="38"/>
      <c r="B381" s="52"/>
      <c r="C381" s="216"/>
      <c r="D381" s="52"/>
      <c r="E381" s="53"/>
      <c r="F381" s="53"/>
      <c r="G381" s="36"/>
    </row>
    <row r="382" spans="1:7" ht="12.75">
      <c r="A382" s="38"/>
      <c r="B382" s="52"/>
      <c r="C382" s="216"/>
      <c r="D382" s="52"/>
      <c r="E382" s="53"/>
      <c r="F382" s="53"/>
      <c r="G382" s="36"/>
    </row>
    <row r="383" spans="1:7" ht="12.75">
      <c r="A383" s="38"/>
      <c r="B383" s="52"/>
      <c r="C383" s="216"/>
      <c r="D383" s="52"/>
      <c r="E383" s="53"/>
      <c r="F383" s="53"/>
      <c r="G383" s="36"/>
    </row>
    <row r="384" spans="1:7" ht="12.75">
      <c r="A384" s="38"/>
      <c r="B384" s="52"/>
      <c r="C384" s="216"/>
      <c r="D384" s="52"/>
      <c r="E384" s="53"/>
      <c r="F384" s="53"/>
      <c r="G384" s="36"/>
    </row>
    <row r="385" spans="1:7" ht="12.75">
      <c r="A385" s="38"/>
      <c r="B385" s="52"/>
      <c r="C385" s="216"/>
      <c r="D385" s="52"/>
      <c r="E385" s="53"/>
      <c r="F385" s="53"/>
      <c r="G385" s="36"/>
    </row>
    <row r="386" spans="1:7" ht="12.75">
      <c r="A386" s="38"/>
      <c r="B386" s="52"/>
      <c r="C386" s="216"/>
      <c r="D386" s="52"/>
      <c r="E386" s="53"/>
      <c r="F386" s="53"/>
      <c r="G386" s="36"/>
    </row>
    <row r="387" spans="1:7" ht="12.75">
      <c r="A387" s="38"/>
      <c r="B387" s="52"/>
      <c r="C387" s="216"/>
      <c r="D387" s="52"/>
      <c r="E387" s="53"/>
      <c r="F387" s="53"/>
      <c r="G387" s="36"/>
    </row>
    <row r="388" spans="1:7" ht="12.75">
      <c r="A388" s="38"/>
      <c r="B388" s="52"/>
      <c r="C388" s="216"/>
      <c r="D388" s="52"/>
      <c r="E388" s="53"/>
      <c r="F388" s="53"/>
      <c r="G388" s="36"/>
    </row>
    <row r="389" spans="1:7" ht="12.75">
      <c r="A389" s="38"/>
      <c r="B389" s="52"/>
      <c r="C389" s="216"/>
      <c r="D389" s="52"/>
      <c r="E389" s="53"/>
      <c r="F389" s="53"/>
      <c r="G389" s="36"/>
    </row>
    <row r="390" spans="1:7" ht="12.75">
      <c r="A390" s="38"/>
      <c r="B390" s="52"/>
      <c r="C390" s="216"/>
      <c r="D390" s="52"/>
      <c r="E390" s="53"/>
      <c r="F390" s="53"/>
      <c r="G390" s="36"/>
    </row>
    <row r="391" spans="1:7" ht="12.75">
      <c r="A391" s="38"/>
      <c r="B391" s="52"/>
      <c r="C391" s="216"/>
      <c r="D391" s="52"/>
      <c r="E391" s="53"/>
      <c r="F391" s="53"/>
      <c r="G391" s="36"/>
    </row>
    <row r="392" spans="1:7" ht="12.75">
      <c r="A392" s="38"/>
      <c r="B392" s="52"/>
      <c r="C392" s="216"/>
      <c r="D392" s="52"/>
      <c r="E392" s="53"/>
      <c r="F392" s="53"/>
      <c r="G392" s="36"/>
    </row>
    <row r="393" spans="1:7" ht="12.75">
      <c r="A393" s="38"/>
      <c r="B393" s="52"/>
      <c r="C393" s="216"/>
      <c r="D393" s="52"/>
      <c r="E393" s="53"/>
      <c r="F393" s="53"/>
      <c r="G393" s="36"/>
    </row>
    <row r="394" spans="1:7" ht="12.75">
      <c r="A394" s="38"/>
      <c r="B394" s="52"/>
      <c r="C394" s="216"/>
      <c r="D394" s="52"/>
      <c r="E394" s="53"/>
      <c r="F394" s="53"/>
      <c r="G394" s="36"/>
    </row>
    <row r="395" spans="1:7" ht="12.75">
      <c r="A395" s="38"/>
      <c r="B395" s="52"/>
      <c r="C395" s="216"/>
      <c r="D395" s="52"/>
      <c r="E395" s="53"/>
      <c r="F395" s="53"/>
      <c r="G395" s="36"/>
    </row>
    <row r="396" spans="1:7" ht="12.75">
      <c r="A396" s="38"/>
      <c r="B396" s="52"/>
      <c r="C396" s="216"/>
      <c r="D396" s="52"/>
      <c r="E396" s="53"/>
      <c r="F396" s="53"/>
      <c r="G396" s="36"/>
    </row>
    <row r="397" spans="1:7" ht="12.75">
      <c r="A397" s="38"/>
      <c r="B397" s="52"/>
      <c r="C397" s="216"/>
      <c r="D397" s="52"/>
      <c r="E397" s="53"/>
      <c r="F397" s="53"/>
      <c r="G397" s="36"/>
    </row>
    <row r="398" spans="1:7" ht="12.75">
      <c r="A398" s="38"/>
      <c r="B398" s="52"/>
      <c r="C398" s="216"/>
      <c r="D398" s="52"/>
      <c r="E398" s="53"/>
      <c r="F398" s="53"/>
      <c r="G398" s="36"/>
    </row>
    <row r="399" spans="1:7" ht="12.75">
      <c r="A399" s="38"/>
      <c r="B399" s="52"/>
      <c r="C399" s="216"/>
      <c r="D399" s="52"/>
      <c r="E399" s="53"/>
      <c r="F399" s="53"/>
      <c r="G399" s="36"/>
    </row>
    <row r="400" spans="1:7" ht="12.75">
      <c r="A400" s="38"/>
      <c r="B400" s="52"/>
      <c r="C400" s="216"/>
      <c r="D400" s="52"/>
      <c r="E400" s="53"/>
      <c r="F400" s="53"/>
      <c r="G400" s="36"/>
    </row>
    <row r="401" spans="1:7" ht="12.75">
      <c r="A401" s="38"/>
      <c r="B401" s="52"/>
      <c r="C401" s="216"/>
      <c r="D401" s="52"/>
      <c r="E401" s="53"/>
      <c r="F401" s="53"/>
      <c r="G401" s="36"/>
    </row>
    <row r="402" spans="1:7" ht="12.75">
      <c r="A402" s="38"/>
      <c r="B402" s="52"/>
      <c r="C402" s="216"/>
      <c r="D402" s="52"/>
      <c r="E402" s="53"/>
      <c r="F402" s="53"/>
      <c r="G402" s="36"/>
    </row>
    <row r="403" spans="1:7" ht="12.75">
      <c r="A403" s="38"/>
      <c r="B403" s="52"/>
      <c r="C403" s="216"/>
      <c r="D403" s="52"/>
      <c r="E403" s="53"/>
      <c r="F403" s="53"/>
      <c r="G403" s="36"/>
    </row>
    <row r="404" spans="1:7" ht="12.75">
      <c r="A404" s="38"/>
      <c r="B404" s="52"/>
      <c r="C404" s="216"/>
      <c r="D404" s="52"/>
      <c r="E404" s="53"/>
      <c r="F404" s="53"/>
      <c r="G404" s="36"/>
    </row>
    <row r="405" spans="1:7" ht="12.75">
      <c r="A405" s="38"/>
      <c r="B405" s="52"/>
      <c r="C405" s="216"/>
      <c r="D405" s="52"/>
      <c r="E405" s="53"/>
      <c r="F405" s="53"/>
      <c r="G405" s="36"/>
    </row>
    <row r="406" spans="1:7" ht="12.75">
      <c r="A406" s="38"/>
      <c r="B406" s="52"/>
      <c r="C406" s="216"/>
      <c r="D406" s="52"/>
      <c r="E406" s="53"/>
      <c r="F406" s="53"/>
      <c r="G406" s="36"/>
    </row>
    <row r="407" spans="1:7" ht="12.75">
      <c r="A407" s="38"/>
      <c r="B407" s="52"/>
      <c r="C407" s="216"/>
      <c r="D407" s="52"/>
      <c r="E407" s="53"/>
      <c r="F407" s="53"/>
      <c r="G407" s="36"/>
    </row>
    <row r="408" spans="1:7" ht="12.75">
      <c r="A408" s="38"/>
      <c r="B408" s="52"/>
      <c r="C408" s="216"/>
      <c r="D408" s="52"/>
      <c r="E408" s="53"/>
      <c r="F408" s="53"/>
      <c r="G408" s="36"/>
    </row>
    <row r="409" spans="1:7" ht="12.75">
      <c r="A409" s="38"/>
      <c r="B409" s="52"/>
      <c r="C409" s="216"/>
      <c r="D409" s="52"/>
      <c r="E409" s="53"/>
      <c r="F409" s="53"/>
      <c r="G409" s="36"/>
    </row>
    <row r="410" spans="1:7" ht="12.75">
      <c r="A410" s="38"/>
      <c r="B410" s="52"/>
      <c r="C410" s="216"/>
      <c r="D410" s="52"/>
      <c r="E410" s="53"/>
      <c r="F410" s="53"/>
      <c r="G410" s="36"/>
    </row>
    <row r="411" spans="1:7" ht="12.75">
      <c r="A411" s="38"/>
      <c r="B411" s="52"/>
      <c r="C411" s="216"/>
      <c r="D411" s="52"/>
      <c r="E411" s="53"/>
      <c r="F411" s="53"/>
      <c r="G411" s="36"/>
    </row>
    <row r="412" spans="1:7" ht="12.75">
      <c r="A412" s="38"/>
      <c r="B412" s="52"/>
      <c r="C412" s="216"/>
      <c r="D412" s="52"/>
      <c r="E412" s="53"/>
      <c r="F412" s="53"/>
      <c r="G412" s="36"/>
    </row>
    <row r="413" spans="1:7" ht="12.75">
      <c r="A413" s="38"/>
      <c r="B413" s="52"/>
      <c r="C413" s="216"/>
      <c r="D413" s="52"/>
      <c r="E413" s="53"/>
      <c r="F413" s="53"/>
      <c r="G413" s="36"/>
    </row>
    <row r="414" spans="1:7" ht="12.75">
      <c r="A414" s="38"/>
      <c r="B414" s="52"/>
      <c r="C414" s="216"/>
      <c r="D414" s="52"/>
      <c r="E414" s="53"/>
      <c r="F414" s="53"/>
      <c r="G414" s="36"/>
    </row>
    <row r="415" spans="1:7" ht="12.75">
      <c r="A415" s="38"/>
      <c r="B415" s="52"/>
      <c r="C415" s="216"/>
      <c r="D415" s="52"/>
      <c r="E415" s="53"/>
      <c r="F415" s="53"/>
      <c r="G415" s="36"/>
    </row>
    <row r="416" spans="1:7" ht="12.75">
      <c r="A416" s="38"/>
      <c r="B416" s="52"/>
      <c r="C416" s="216"/>
      <c r="D416" s="52"/>
      <c r="E416" s="53"/>
      <c r="F416" s="53"/>
      <c r="G416" s="36"/>
    </row>
    <row r="417" spans="1:7" ht="12.75">
      <c r="A417" s="38"/>
      <c r="B417" s="52"/>
      <c r="C417" s="216"/>
      <c r="D417" s="52"/>
      <c r="E417" s="53"/>
      <c r="F417" s="53"/>
      <c r="G417" s="36"/>
    </row>
    <row r="418" spans="1:7" ht="12.75">
      <c r="A418" s="38"/>
      <c r="B418" s="52"/>
      <c r="C418" s="216"/>
      <c r="D418" s="52"/>
      <c r="E418" s="53"/>
      <c r="F418" s="53"/>
      <c r="G418" s="36"/>
    </row>
    <row r="419" spans="1:7" ht="12.75">
      <c r="A419" s="38"/>
      <c r="B419" s="52"/>
      <c r="C419" s="216"/>
      <c r="D419" s="52"/>
      <c r="E419" s="53"/>
      <c r="F419" s="53"/>
      <c r="G419" s="36"/>
    </row>
    <row r="420" spans="1:7" ht="12.75">
      <c r="A420" s="38"/>
      <c r="B420" s="52"/>
      <c r="C420" s="216"/>
      <c r="D420" s="52"/>
      <c r="E420" s="53"/>
      <c r="F420" s="53"/>
      <c r="G420" s="36"/>
    </row>
    <row r="421" spans="1:7" ht="12.75">
      <c r="A421" s="38"/>
      <c r="B421" s="52"/>
      <c r="C421" s="216"/>
      <c r="D421" s="52"/>
      <c r="E421" s="53"/>
      <c r="F421" s="53"/>
      <c r="G421" s="36"/>
    </row>
    <row r="422" spans="1:7" ht="12.75">
      <c r="A422" s="38"/>
      <c r="B422" s="52"/>
      <c r="C422" s="216"/>
      <c r="D422" s="52"/>
      <c r="E422" s="53"/>
      <c r="F422" s="53"/>
      <c r="G422" s="36"/>
    </row>
    <row r="423" spans="1:7" ht="12.75">
      <c r="A423" s="38"/>
      <c r="B423" s="52"/>
      <c r="C423" s="216"/>
      <c r="D423" s="52"/>
      <c r="E423" s="53"/>
      <c r="F423" s="53"/>
      <c r="G423" s="36"/>
    </row>
    <row r="424" spans="1:7" ht="12.75">
      <c r="A424" s="38"/>
      <c r="B424" s="52"/>
      <c r="C424" s="216"/>
      <c r="D424" s="52"/>
      <c r="E424" s="53"/>
      <c r="F424" s="53"/>
      <c r="G424" s="36"/>
    </row>
    <row r="425" spans="1:7" ht="12.75">
      <c r="A425" s="38"/>
      <c r="B425" s="52"/>
      <c r="C425" s="216"/>
      <c r="D425" s="52"/>
      <c r="E425" s="53"/>
      <c r="F425" s="53"/>
      <c r="G425" s="36"/>
    </row>
    <row r="426" spans="1:7" ht="12.75">
      <c r="A426" s="38"/>
      <c r="B426" s="52"/>
      <c r="C426" s="216"/>
      <c r="D426" s="52"/>
      <c r="E426" s="53"/>
      <c r="F426" s="53"/>
      <c r="G426" s="36"/>
    </row>
    <row r="427" spans="1:7" ht="12.75">
      <c r="A427" s="38"/>
      <c r="B427" s="52"/>
      <c r="C427" s="216"/>
      <c r="D427" s="52"/>
      <c r="E427" s="53"/>
      <c r="F427" s="53"/>
      <c r="G427" s="36"/>
    </row>
    <row r="428" spans="1:7" ht="12.75">
      <c r="A428" s="38"/>
      <c r="B428" s="52"/>
      <c r="C428" s="216"/>
      <c r="D428" s="52"/>
      <c r="E428" s="53"/>
      <c r="F428" s="53"/>
      <c r="G428" s="36"/>
    </row>
    <row r="429" spans="1:7" ht="12.75">
      <c r="A429" s="38"/>
      <c r="B429" s="52"/>
      <c r="C429" s="216"/>
      <c r="D429" s="52"/>
      <c r="E429" s="53"/>
      <c r="F429" s="53"/>
      <c r="G429" s="36"/>
    </row>
    <row r="430" spans="1:7" ht="12.75">
      <c r="A430" s="38"/>
      <c r="B430" s="52"/>
      <c r="C430" s="216"/>
      <c r="D430" s="52"/>
      <c r="E430" s="53"/>
      <c r="F430" s="53"/>
      <c r="G430" s="36"/>
    </row>
    <row r="431" spans="1:7" ht="12.75">
      <c r="A431" s="38"/>
      <c r="B431" s="52"/>
      <c r="C431" s="216"/>
      <c r="D431" s="52"/>
      <c r="E431" s="53"/>
      <c r="F431" s="53"/>
      <c r="G431" s="36"/>
    </row>
    <row r="432" spans="1:7" ht="12.75">
      <c r="A432" s="38"/>
      <c r="B432" s="52"/>
      <c r="C432" s="216"/>
      <c r="D432" s="52"/>
      <c r="E432" s="53"/>
      <c r="F432" s="53"/>
      <c r="G432" s="36"/>
    </row>
    <row r="433" spans="1:7" ht="12.75">
      <c r="A433" s="38"/>
      <c r="B433" s="52"/>
      <c r="C433" s="216"/>
      <c r="D433" s="52"/>
      <c r="E433" s="53"/>
      <c r="F433" s="53"/>
      <c r="G433" s="36"/>
    </row>
    <row r="434" spans="1:7" ht="12.75">
      <c r="A434" s="38"/>
      <c r="B434" s="52"/>
      <c r="C434" s="216"/>
      <c r="D434" s="52"/>
      <c r="E434" s="53"/>
      <c r="F434" s="53"/>
      <c r="G434" s="36"/>
    </row>
    <row r="435" spans="1:7" ht="12.75">
      <c r="A435" s="38"/>
      <c r="B435" s="52"/>
      <c r="C435" s="216"/>
      <c r="D435" s="52"/>
      <c r="E435" s="53"/>
      <c r="F435" s="53"/>
      <c r="G435" s="36"/>
    </row>
    <row r="436" spans="1:7" ht="12.75">
      <c r="A436" s="38"/>
      <c r="B436" s="52"/>
      <c r="C436" s="216"/>
      <c r="D436" s="52"/>
      <c r="E436" s="53"/>
      <c r="F436" s="53"/>
      <c r="G436" s="36"/>
    </row>
    <row r="437" spans="1:7" ht="12.75">
      <c r="A437" s="38"/>
      <c r="B437" s="52"/>
      <c r="C437" s="216"/>
      <c r="D437" s="52"/>
      <c r="E437" s="53"/>
      <c r="F437" s="53"/>
      <c r="G437" s="36"/>
    </row>
    <row r="438" spans="1:7" ht="12.75">
      <c r="A438" s="38"/>
      <c r="B438" s="52"/>
      <c r="C438" s="216"/>
      <c r="D438" s="52"/>
      <c r="E438" s="53"/>
      <c r="F438" s="53"/>
      <c r="G438" s="36"/>
    </row>
    <row r="439" spans="1:7" ht="12.75">
      <c r="A439" s="38"/>
      <c r="B439" s="52"/>
      <c r="C439" s="216"/>
      <c r="D439" s="52"/>
      <c r="E439" s="53"/>
      <c r="F439" s="53"/>
      <c r="G439" s="36"/>
    </row>
    <row r="440" spans="1:7" ht="12.75">
      <c r="A440" s="38"/>
      <c r="B440" s="52"/>
      <c r="C440" s="216"/>
      <c r="D440" s="52"/>
      <c r="E440" s="53"/>
      <c r="F440" s="53"/>
      <c r="G440" s="36"/>
    </row>
    <row r="441" spans="1:7" ht="12.75">
      <c r="A441" s="38"/>
      <c r="B441" s="52"/>
      <c r="C441" s="216"/>
      <c r="D441" s="52"/>
      <c r="E441" s="53"/>
      <c r="F441" s="53"/>
      <c r="G441" s="36"/>
    </row>
    <row r="442" spans="1:7" ht="12.75">
      <c r="A442" s="38"/>
      <c r="B442" s="52"/>
      <c r="C442" s="216"/>
      <c r="D442" s="52"/>
      <c r="E442" s="53"/>
      <c r="F442" s="53"/>
      <c r="G442" s="36"/>
    </row>
    <row r="443" spans="1:7" ht="12.75">
      <c r="A443" s="38"/>
      <c r="B443" s="52"/>
      <c r="C443" s="216"/>
      <c r="D443" s="52"/>
      <c r="E443" s="53"/>
      <c r="F443" s="53"/>
      <c r="G443" s="36"/>
    </row>
    <row r="444" spans="1:7" ht="12.75">
      <c r="A444" s="38"/>
      <c r="B444" s="52"/>
      <c r="C444" s="216"/>
      <c r="D444" s="52"/>
      <c r="E444" s="53"/>
      <c r="F444" s="53"/>
      <c r="G444" s="36"/>
    </row>
    <row r="445" spans="1:7" ht="12.75">
      <c r="A445" s="38"/>
      <c r="B445" s="52"/>
      <c r="C445" s="216"/>
      <c r="D445" s="52"/>
      <c r="E445" s="53"/>
      <c r="F445" s="53"/>
      <c r="G445" s="36"/>
    </row>
    <row r="446" spans="1:7" ht="12.75">
      <c r="A446" s="38"/>
      <c r="B446" s="52"/>
      <c r="C446" s="216"/>
      <c r="D446" s="52"/>
      <c r="E446" s="53"/>
      <c r="F446" s="53"/>
      <c r="G446" s="36"/>
    </row>
    <row r="447" spans="1:7" ht="12.75">
      <c r="A447" s="38"/>
      <c r="B447" s="52"/>
      <c r="C447" s="216"/>
      <c r="D447" s="52"/>
      <c r="E447" s="53"/>
      <c r="F447" s="53"/>
      <c r="G447" s="36"/>
    </row>
    <row r="448" spans="1:7" ht="12.75">
      <c r="A448" s="38"/>
      <c r="B448" s="52"/>
      <c r="C448" s="216"/>
      <c r="D448" s="52"/>
      <c r="E448" s="53"/>
      <c r="F448" s="53"/>
      <c r="G448" s="36"/>
    </row>
    <row r="449" spans="1:7" ht="12.75">
      <c r="A449" s="38"/>
      <c r="B449" s="52"/>
      <c r="C449" s="216"/>
      <c r="D449" s="52"/>
      <c r="E449" s="53"/>
      <c r="F449" s="53"/>
      <c r="G449" s="36"/>
    </row>
    <row r="450" spans="1:7" ht="12.75">
      <c r="A450" s="38"/>
      <c r="B450" s="52"/>
      <c r="C450" s="216"/>
      <c r="D450" s="52"/>
      <c r="E450" s="53"/>
      <c r="F450" s="53"/>
      <c r="G450" s="36"/>
    </row>
    <row r="451" spans="1:7" ht="12.75">
      <c r="A451" s="38"/>
      <c r="B451" s="52"/>
      <c r="C451" s="216"/>
      <c r="D451" s="52"/>
      <c r="E451" s="53"/>
      <c r="F451" s="53"/>
      <c r="G451" s="36"/>
    </row>
    <row r="452" spans="1:7" ht="12.75">
      <c r="A452" s="38"/>
      <c r="B452" s="52"/>
      <c r="C452" s="216"/>
      <c r="D452" s="52"/>
      <c r="E452" s="53"/>
      <c r="F452" s="53"/>
      <c r="G452" s="36"/>
    </row>
    <row r="453" spans="1:7" ht="12.75">
      <c r="A453" s="38"/>
      <c r="B453" s="52"/>
      <c r="C453" s="216"/>
      <c r="D453" s="52"/>
      <c r="E453" s="53"/>
      <c r="F453" s="53"/>
      <c r="G453" s="36"/>
    </row>
    <row r="454" spans="1:7" ht="12.75">
      <c r="A454" s="38"/>
      <c r="B454" s="52"/>
      <c r="C454" s="216"/>
      <c r="D454" s="52"/>
      <c r="E454" s="53"/>
      <c r="F454" s="53"/>
      <c r="G454" s="36"/>
    </row>
    <row r="455" spans="1:7" ht="12.75">
      <c r="A455" s="38"/>
      <c r="B455" s="52"/>
      <c r="C455" s="216"/>
      <c r="D455" s="52"/>
      <c r="E455" s="53"/>
      <c r="F455" s="53"/>
      <c r="G455" s="36"/>
    </row>
    <row r="456" spans="1:7" ht="12.75">
      <c r="A456" s="38"/>
      <c r="B456" s="52"/>
      <c r="C456" s="216"/>
      <c r="D456" s="52"/>
      <c r="E456" s="53"/>
      <c r="F456" s="53"/>
      <c r="G456" s="36"/>
    </row>
    <row r="457" spans="1:7" ht="12.75">
      <c r="A457" s="38"/>
      <c r="B457" s="52"/>
      <c r="C457" s="216"/>
      <c r="D457" s="52"/>
      <c r="E457" s="53"/>
      <c r="F457" s="53"/>
      <c r="G457" s="36"/>
    </row>
    <row r="458" spans="1:7" ht="12.75">
      <c r="A458" s="38"/>
      <c r="B458" s="52"/>
      <c r="C458" s="216"/>
      <c r="D458" s="52"/>
      <c r="E458" s="53"/>
      <c r="F458" s="53"/>
      <c r="G458" s="36"/>
    </row>
    <row r="459" spans="1:7" ht="12.75">
      <c r="A459" s="38"/>
      <c r="B459" s="52"/>
      <c r="C459" s="216"/>
      <c r="D459" s="52"/>
      <c r="E459" s="53"/>
      <c r="F459" s="53"/>
      <c r="G459" s="36"/>
    </row>
    <row r="460" spans="1:7" ht="12.75">
      <c r="A460" s="38"/>
      <c r="B460" s="52"/>
      <c r="C460" s="216"/>
      <c r="D460" s="52"/>
      <c r="E460" s="53"/>
      <c r="F460" s="53"/>
      <c r="G460" s="36"/>
    </row>
    <row r="461" spans="1:7" ht="12.75">
      <c r="A461" s="38"/>
      <c r="B461" s="52"/>
      <c r="C461" s="216"/>
      <c r="D461" s="52"/>
      <c r="E461" s="53"/>
      <c r="F461" s="53"/>
      <c r="G461" s="36"/>
    </row>
    <row r="462" spans="1:7" ht="12.75">
      <c r="A462" s="38"/>
      <c r="B462" s="52"/>
      <c r="C462" s="216"/>
      <c r="D462" s="52"/>
      <c r="E462" s="53"/>
      <c r="F462" s="53"/>
      <c r="G462" s="36"/>
    </row>
    <row r="463" spans="1:7" ht="12.75">
      <c r="A463" s="38"/>
      <c r="B463" s="52"/>
      <c r="C463" s="216"/>
      <c r="D463" s="52"/>
      <c r="E463" s="53"/>
      <c r="F463" s="53"/>
      <c r="G463" s="36"/>
    </row>
    <row r="464" spans="1:7" ht="12.75">
      <c r="A464" s="38"/>
      <c r="B464" s="52"/>
      <c r="C464" s="216"/>
      <c r="D464" s="52"/>
      <c r="E464" s="53"/>
      <c r="F464" s="53"/>
      <c r="G464" s="36"/>
    </row>
    <row r="465" spans="1:7" ht="12.75">
      <c r="A465" s="38"/>
      <c r="B465" s="52"/>
      <c r="C465" s="216"/>
      <c r="D465" s="52"/>
      <c r="E465" s="53"/>
      <c r="F465" s="53"/>
      <c r="G465" s="36"/>
    </row>
    <row r="466" spans="1:7" ht="12.75">
      <c r="A466" s="38"/>
      <c r="B466" s="52"/>
      <c r="C466" s="216"/>
      <c r="D466" s="52"/>
      <c r="E466" s="53"/>
      <c r="F466" s="53"/>
      <c r="G466" s="36"/>
    </row>
    <row r="467" spans="1:7" ht="12.75">
      <c r="A467" s="38"/>
      <c r="B467" s="52"/>
      <c r="C467" s="216"/>
      <c r="D467" s="52"/>
      <c r="E467" s="53"/>
      <c r="F467" s="53"/>
      <c r="G467" s="36"/>
    </row>
    <row r="468" spans="1:7" ht="12.75">
      <c r="A468" s="38"/>
      <c r="B468" s="52"/>
      <c r="C468" s="216"/>
      <c r="D468" s="52"/>
      <c r="E468" s="53"/>
      <c r="F468" s="53"/>
      <c r="G468" s="36"/>
    </row>
    <row r="469" spans="1:7" ht="12.75">
      <c r="A469" s="38"/>
      <c r="B469" s="52"/>
      <c r="C469" s="216"/>
      <c r="D469" s="52"/>
      <c r="E469" s="53"/>
      <c r="F469" s="53"/>
      <c r="G469" s="36"/>
    </row>
    <row r="470" spans="1:7" ht="12.75">
      <c r="A470" s="38"/>
      <c r="B470" s="52"/>
      <c r="C470" s="216"/>
      <c r="D470" s="52"/>
      <c r="E470" s="53"/>
      <c r="F470" s="53"/>
      <c r="G470" s="36"/>
    </row>
    <row r="471" spans="1:7" ht="12.75">
      <c r="A471" s="38"/>
      <c r="B471" s="52"/>
      <c r="C471" s="216"/>
      <c r="D471" s="52"/>
      <c r="E471" s="53"/>
      <c r="F471" s="53"/>
      <c r="G471" s="36"/>
    </row>
    <row r="472" spans="1:7" ht="12.75">
      <c r="A472" s="38"/>
      <c r="B472" s="52"/>
      <c r="C472" s="216"/>
      <c r="D472" s="52"/>
      <c r="E472" s="53"/>
      <c r="F472" s="53"/>
      <c r="G472" s="36"/>
    </row>
    <row r="473" spans="1:7" ht="12.75">
      <c r="A473" s="38"/>
      <c r="B473" s="52"/>
      <c r="C473" s="216"/>
      <c r="D473" s="52"/>
      <c r="E473" s="53"/>
      <c r="F473" s="53"/>
      <c r="G473" s="36"/>
    </row>
    <row r="474" spans="1:7" ht="12.75">
      <c r="A474" s="38"/>
      <c r="B474" s="52"/>
      <c r="C474" s="216"/>
      <c r="D474" s="52"/>
      <c r="E474" s="53"/>
      <c r="F474" s="53"/>
      <c r="G474" s="36"/>
    </row>
    <row r="475" spans="1:7" ht="12.75">
      <c r="A475" s="38"/>
      <c r="B475" s="52"/>
      <c r="C475" s="216"/>
      <c r="D475" s="52"/>
      <c r="E475" s="53"/>
      <c r="F475" s="53"/>
      <c r="G475" s="36"/>
    </row>
    <row r="476" spans="1:7" ht="12.75">
      <c r="A476" s="38"/>
      <c r="B476" s="52"/>
      <c r="C476" s="216"/>
      <c r="D476" s="52"/>
      <c r="E476" s="53"/>
      <c r="F476" s="53"/>
      <c r="G476" s="36"/>
    </row>
    <row r="477" spans="1:7" ht="12.75">
      <c r="A477" s="38"/>
      <c r="B477" s="52"/>
      <c r="C477" s="216"/>
      <c r="D477" s="52"/>
      <c r="E477" s="53"/>
      <c r="F477" s="53"/>
      <c r="G477" s="36"/>
    </row>
    <row r="478" spans="1:7" ht="12.75">
      <c r="A478" s="38"/>
      <c r="B478" s="52"/>
      <c r="C478" s="216"/>
      <c r="D478" s="52"/>
      <c r="E478" s="53"/>
      <c r="F478" s="53"/>
      <c r="G478" s="36"/>
    </row>
    <row r="479" spans="1:7" ht="12.75">
      <c r="A479" s="38"/>
      <c r="B479" s="52"/>
      <c r="C479" s="216"/>
      <c r="D479" s="52"/>
      <c r="E479" s="53"/>
      <c r="F479" s="53"/>
      <c r="G479" s="36"/>
    </row>
    <row r="480" spans="1:7" ht="12.75">
      <c r="A480" s="38"/>
      <c r="B480" s="52"/>
      <c r="C480" s="216"/>
      <c r="D480" s="52"/>
      <c r="E480" s="53"/>
      <c r="F480" s="53"/>
      <c r="G480" s="36"/>
    </row>
    <row r="481" spans="1:7" ht="12.75">
      <c r="A481" s="38"/>
      <c r="B481" s="52"/>
      <c r="C481" s="216"/>
      <c r="D481" s="52"/>
      <c r="E481" s="53"/>
      <c r="F481" s="53"/>
      <c r="G481" s="36"/>
    </row>
    <row r="482" spans="1:7" ht="12.75">
      <c r="A482" s="38"/>
      <c r="B482" s="52"/>
      <c r="C482" s="216"/>
      <c r="D482" s="52"/>
      <c r="E482" s="53"/>
      <c r="F482" s="53"/>
      <c r="G482" s="36"/>
    </row>
    <row r="483" spans="1:7" ht="12.75">
      <c r="A483" s="38"/>
      <c r="B483" s="52"/>
      <c r="C483" s="216"/>
      <c r="D483" s="52"/>
      <c r="E483" s="53"/>
      <c r="F483" s="53"/>
      <c r="G483" s="36"/>
    </row>
    <row r="484" spans="1:7" ht="12.75">
      <c r="A484" s="38"/>
      <c r="B484" s="52"/>
      <c r="C484" s="216"/>
      <c r="D484" s="52"/>
      <c r="E484" s="53"/>
      <c r="F484" s="53"/>
      <c r="G484" s="36"/>
    </row>
    <row r="485" spans="1:7" ht="12.75">
      <c r="A485" s="38"/>
      <c r="B485" s="52"/>
      <c r="C485" s="216"/>
      <c r="D485" s="52"/>
      <c r="E485" s="53"/>
      <c r="F485" s="53"/>
      <c r="G485" s="36"/>
    </row>
    <row r="486" spans="1:7" ht="12.75">
      <c r="A486" s="38"/>
      <c r="B486" s="52"/>
      <c r="C486" s="216"/>
      <c r="D486" s="52"/>
      <c r="E486" s="53"/>
      <c r="F486" s="53"/>
      <c r="G486" s="36"/>
    </row>
    <row r="487" spans="1:7" ht="12.75">
      <c r="A487" s="38"/>
      <c r="B487" s="52"/>
      <c r="C487" s="216"/>
      <c r="D487" s="52"/>
      <c r="E487" s="53"/>
      <c r="F487" s="53"/>
      <c r="G487" s="36"/>
    </row>
    <row r="488" spans="1:7" ht="12.75">
      <c r="A488" s="38"/>
      <c r="B488" s="52"/>
      <c r="C488" s="216"/>
      <c r="D488" s="52"/>
      <c r="E488" s="53"/>
      <c r="F488" s="53"/>
      <c r="G488" s="36"/>
    </row>
    <row r="489" spans="1:7" ht="12.75">
      <c r="A489" s="38"/>
      <c r="B489" s="52"/>
      <c r="C489" s="216"/>
      <c r="D489" s="52"/>
      <c r="E489" s="53"/>
      <c r="F489" s="53"/>
      <c r="G489" s="36"/>
    </row>
    <row r="490" spans="1:7" ht="12.75">
      <c r="A490" s="38"/>
      <c r="B490" s="52"/>
      <c r="C490" s="216"/>
      <c r="D490" s="52"/>
      <c r="E490" s="53"/>
      <c r="F490" s="53"/>
      <c r="G490" s="36"/>
    </row>
    <row r="491" spans="1:7" ht="12.75">
      <c r="A491" s="38"/>
      <c r="B491" s="52"/>
      <c r="C491" s="216"/>
      <c r="D491" s="52"/>
      <c r="E491" s="53"/>
      <c r="F491" s="53"/>
      <c r="G491" s="36"/>
    </row>
    <row r="492" spans="1:7" ht="12.75">
      <c r="A492" s="38"/>
      <c r="B492" s="52"/>
      <c r="C492" s="216"/>
      <c r="D492" s="52"/>
      <c r="E492" s="53"/>
      <c r="F492" s="53"/>
      <c r="G492" s="36"/>
    </row>
    <row r="493" spans="1:7" ht="12.75">
      <c r="A493" s="38"/>
      <c r="B493" s="52"/>
      <c r="C493" s="216"/>
      <c r="D493" s="52"/>
      <c r="E493" s="53"/>
      <c r="F493" s="53"/>
      <c r="G493" s="36"/>
    </row>
    <row r="494" spans="1:7" ht="12.75">
      <c r="A494" s="38"/>
      <c r="B494" s="52"/>
      <c r="C494" s="216"/>
      <c r="D494" s="52"/>
      <c r="E494" s="53"/>
      <c r="F494" s="53"/>
      <c r="G494" s="36"/>
    </row>
    <row r="495" spans="1:7" ht="12.75">
      <c r="A495" s="38"/>
      <c r="B495" s="52"/>
      <c r="C495" s="216"/>
      <c r="D495" s="52"/>
      <c r="E495" s="53"/>
      <c r="F495" s="53"/>
      <c r="G495" s="36"/>
    </row>
    <row r="496" spans="1:7" ht="12.75">
      <c r="A496" s="38"/>
      <c r="B496" s="52"/>
      <c r="C496" s="216"/>
      <c r="D496" s="52"/>
      <c r="E496" s="53"/>
      <c r="F496" s="53"/>
      <c r="G496" s="36"/>
    </row>
    <row r="497" spans="1:7" ht="12.75">
      <c r="A497" s="38"/>
      <c r="B497" s="52"/>
      <c r="C497" s="216"/>
      <c r="D497" s="52"/>
      <c r="E497" s="53"/>
      <c r="F497" s="53"/>
      <c r="G497" s="36"/>
    </row>
    <row r="498" spans="1:7" ht="12.75">
      <c r="A498" s="38"/>
      <c r="B498" s="52"/>
      <c r="C498" s="216"/>
      <c r="D498" s="52"/>
      <c r="E498" s="53"/>
      <c r="F498" s="53"/>
      <c r="G498" s="36"/>
    </row>
    <row r="499" spans="1:7" ht="12.75">
      <c r="A499" s="38"/>
      <c r="B499" s="52"/>
      <c r="C499" s="216"/>
      <c r="D499" s="52"/>
      <c r="E499" s="53"/>
      <c r="F499" s="53"/>
      <c r="G499" s="36"/>
    </row>
    <row r="500" spans="1:7" ht="12.75">
      <c r="A500" s="38"/>
      <c r="B500" s="52"/>
      <c r="C500" s="216"/>
      <c r="D500" s="52"/>
      <c r="E500" s="53"/>
      <c r="F500" s="53"/>
      <c r="G500" s="36"/>
    </row>
    <row r="501" spans="1:7" ht="12.75">
      <c r="A501" s="38"/>
      <c r="B501" s="52"/>
      <c r="C501" s="216"/>
      <c r="D501" s="52"/>
      <c r="E501" s="53"/>
      <c r="F501" s="53"/>
      <c r="G501" s="36"/>
    </row>
    <row r="502" spans="1:7" ht="12.75">
      <c r="A502" s="38"/>
      <c r="B502" s="52"/>
      <c r="C502" s="216"/>
      <c r="D502" s="52"/>
      <c r="E502" s="53"/>
      <c r="F502" s="53"/>
      <c r="G502" s="36"/>
    </row>
    <row r="503" spans="1:7" ht="12.75">
      <c r="A503" s="38"/>
      <c r="B503" s="52"/>
      <c r="C503" s="216"/>
      <c r="D503" s="52"/>
      <c r="E503" s="53"/>
      <c r="F503" s="53"/>
      <c r="G503" s="36"/>
    </row>
    <row r="504" spans="1:7" ht="12.75">
      <c r="A504" s="38"/>
      <c r="B504" s="52"/>
      <c r="C504" s="216"/>
      <c r="D504" s="52"/>
      <c r="E504" s="53"/>
      <c r="F504" s="53"/>
      <c r="G504" s="36"/>
    </row>
    <row r="505" spans="1:7" ht="12.75">
      <c r="A505" s="38"/>
      <c r="B505" s="52"/>
      <c r="C505" s="216"/>
      <c r="D505" s="52"/>
      <c r="E505" s="53"/>
      <c r="F505" s="53"/>
      <c r="G505" s="36"/>
    </row>
    <row r="506" spans="1:7" ht="12.75">
      <c r="A506" s="38"/>
      <c r="B506" s="52"/>
      <c r="C506" s="216"/>
      <c r="D506" s="52"/>
      <c r="E506" s="53"/>
      <c r="F506" s="53"/>
      <c r="G506" s="36"/>
    </row>
    <row r="507" spans="1:7" ht="12.75">
      <c r="A507" s="38"/>
      <c r="B507" s="52"/>
      <c r="C507" s="216"/>
      <c r="D507" s="52"/>
      <c r="E507" s="53"/>
      <c r="F507" s="53"/>
      <c r="G507" s="36"/>
    </row>
    <row r="508" spans="1:7" ht="12.75">
      <c r="A508" s="38"/>
      <c r="B508" s="52"/>
      <c r="C508" s="216"/>
      <c r="D508" s="52"/>
      <c r="E508" s="53"/>
      <c r="F508" s="53"/>
      <c r="G508" s="36"/>
    </row>
    <row r="509" spans="1:7" ht="12.75">
      <c r="A509" s="38"/>
      <c r="B509" s="52"/>
      <c r="C509" s="216"/>
      <c r="D509" s="52"/>
      <c r="E509" s="53"/>
      <c r="F509" s="53"/>
      <c r="G509" s="36"/>
    </row>
    <row r="510" spans="1:7" ht="12.75">
      <c r="A510" s="38"/>
      <c r="B510" s="52"/>
      <c r="C510" s="216"/>
      <c r="D510" s="52"/>
      <c r="E510" s="53"/>
      <c r="F510" s="53"/>
      <c r="G510" s="36"/>
    </row>
    <row r="511" spans="1:7" ht="12.75">
      <c r="A511" s="38"/>
      <c r="B511" s="52"/>
      <c r="C511" s="216"/>
      <c r="D511" s="52"/>
      <c r="E511" s="53"/>
      <c r="F511" s="53"/>
      <c r="G511" s="36"/>
    </row>
    <row r="512" spans="1:7" ht="12.75">
      <c r="A512" s="38"/>
      <c r="B512" s="52"/>
      <c r="C512" s="216"/>
      <c r="D512" s="52"/>
      <c r="E512" s="53"/>
      <c r="F512" s="53"/>
      <c r="G512" s="36"/>
    </row>
    <row r="513" spans="1:7" ht="12.75">
      <c r="A513" s="38"/>
      <c r="B513" s="52"/>
      <c r="C513" s="216"/>
      <c r="D513" s="52"/>
      <c r="E513" s="53"/>
      <c r="F513" s="53"/>
      <c r="G513" s="36"/>
    </row>
    <row r="514" spans="1:7" ht="12.75">
      <c r="A514" s="38"/>
      <c r="B514" s="52"/>
      <c r="C514" s="216"/>
      <c r="D514" s="52"/>
      <c r="E514" s="53"/>
      <c r="F514" s="53"/>
      <c r="G514" s="36"/>
    </row>
    <row r="515" spans="1:7" ht="12.75">
      <c r="A515" s="38"/>
      <c r="B515" s="52"/>
      <c r="C515" s="216"/>
      <c r="D515" s="52"/>
      <c r="E515" s="53"/>
      <c r="F515" s="53"/>
      <c r="G515" s="36"/>
    </row>
    <row r="516" spans="1:7" ht="12.75">
      <c r="A516" s="38"/>
      <c r="B516" s="52"/>
      <c r="C516" s="216"/>
      <c r="D516" s="52"/>
      <c r="E516" s="53"/>
      <c r="F516" s="53"/>
      <c r="G516" s="36"/>
    </row>
    <row r="517" spans="1:7" ht="12.75">
      <c r="A517" s="38"/>
      <c r="B517" s="52"/>
      <c r="C517" s="216"/>
      <c r="D517" s="52"/>
      <c r="E517" s="53"/>
      <c r="F517" s="53"/>
      <c r="G517" s="36"/>
    </row>
    <row r="518" spans="1:7" ht="12.75">
      <c r="A518" s="38"/>
      <c r="B518" s="52"/>
      <c r="C518" s="216"/>
      <c r="D518" s="52"/>
      <c r="E518" s="53"/>
      <c r="F518" s="53"/>
      <c r="G518" s="36"/>
    </row>
    <row r="519" spans="1:7" ht="12.75">
      <c r="A519" s="38"/>
      <c r="B519" s="52"/>
      <c r="C519" s="216"/>
      <c r="D519" s="52"/>
      <c r="E519" s="53"/>
      <c r="F519" s="53"/>
      <c r="G519" s="36"/>
    </row>
    <row r="520" spans="1:7" ht="12.75">
      <c r="A520" s="38"/>
      <c r="B520" s="52"/>
      <c r="C520" s="216"/>
      <c r="D520" s="52"/>
      <c r="E520" s="53"/>
      <c r="F520" s="53"/>
      <c r="G520" s="36"/>
    </row>
    <row r="521" spans="1:7" ht="12.75">
      <c r="A521" s="38"/>
      <c r="B521" s="52"/>
      <c r="C521" s="216"/>
      <c r="D521" s="52"/>
      <c r="E521" s="53"/>
      <c r="F521" s="53"/>
      <c r="G521" s="36"/>
    </row>
    <row r="522" spans="1:7" ht="12.75">
      <c r="A522" s="38"/>
      <c r="B522" s="52"/>
      <c r="C522" s="216"/>
      <c r="D522" s="52"/>
      <c r="E522" s="53"/>
      <c r="F522" s="53"/>
      <c r="G522" s="36"/>
    </row>
    <row r="523" spans="1:7" ht="12.75">
      <c r="A523" s="38"/>
      <c r="B523" s="52"/>
      <c r="C523" s="216"/>
      <c r="D523" s="52"/>
      <c r="E523" s="53"/>
      <c r="F523" s="53"/>
      <c r="G523" s="36"/>
    </row>
    <row r="524" spans="1:7" ht="12.75">
      <c r="A524" s="38"/>
      <c r="B524" s="52"/>
      <c r="C524" s="216"/>
      <c r="D524" s="52"/>
      <c r="E524" s="53"/>
      <c r="F524" s="53"/>
      <c r="G524" s="36"/>
    </row>
    <row r="525" spans="1:7" ht="12.75">
      <c r="A525" s="38"/>
      <c r="B525" s="52"/>
      <c r="C525" s="216"/>
      <c r="D525" s="52"/>
      <c r="E525" s="53"/>
      <c r="F525" s="53"/>
      <c r="G525" s="36"/>
    </row>
    <row r="526" spans="1:7" ht="12.75">
      <c r="A526" s="38"/>
      <c r="B526" s="52"/>
      <c r="C526" s="216"/>
      <c r="D526" s="52"/>
      <c r="E526" s="53"/>
      <c r="F526" s="53"/>
      <c r="G526" s="36"/>
    </row>
    <row r="527" spans="1:7" ht="12.75">
      <c r="A527" s="38"/>
      <c r="B527" s="52"/>
      <c r="C527" s="216"/>
      <c r="D527" s="52"/>
      <c r="E527" s="53"/>
      <c r="F527" s="53"/>
      <c r="G527" s="36"/>
    </row>
    <row r="528" spans="1:7" ht="12.75">
      <c r="A528" s="38"/>
      <c r="B528" s="52"/>
      <c r="C528" s="216"/>
      <c r="D528" s="52"/>
      <c r="E528" s="53"/>
      <c r="F528" s="53"/>
      <c r="G528" s="36"/>
    </row>
    <row r="529" spans="1:7" ht="12.75">
      <c r="A529" s="38"/>
      <c r="B529" s="52"/>
      <c r="C529" s="216"/>
      <c r="D529" s="52"/>
      <c r="E529" s="53"/>
      <c r="F529" s="53"/>
      <c r="G529" s="36"/>
    </row>
    <row r="530" spans="1:7" ht="12.75">
      <c r="A530" s="38"/>
      <c r="B530" s="52"/>
      <c r="C530" s="216"/>
      <c r="D530" s="52"/>
      <c r="E530" s="53"/>
      <c r="F530" s="53"/>
      <c r="G530" s="36"/>
    </row>
    <row r="531" spans="1:7" ht="12.75">
      <c r="A531" s="38"/>
      <c r="B531" s="52"/>
      <c r="C531" s="216"/>
      <c r="D531" s="52"/>
      <c r="E531" s="53"/>
      <c r="F531" s="53"/>
      <c r="G531" s="36"/>
    </row>
    <row r="532" spans="1:7" ht="12.75">
      <c r="A532" s="38"/>
      <c r="B532" s="52"/>
      <c r="C532" s="216"/>
      <c r="D532" s="52"/>
      <c r="E532" s="53"/>
      <c r="F532" s="53"/>
      <c r="G532" s="36"/>
    </row>
    <row r="533" spans="1:7" ht="12.75">
      <c r="A533" s="38"/>
      <c r="B533" s="52"/>
      <c r="C533" s="216"/>
      <c r="D533" s="52"/>
      <c r="E533" s="53"/>
      <c r="F533" s="53"/>
      <c r="G533" s="36"/>
    </row>
    <row r="534" spans="1:7" ht="12.75">
      <c r="A534" s="38"/>
      <c r="B534" s="52"/>
      <c r="C534" s="216"/>
      <c r="D534" s="52"/>
      <c r="E534" s="53"/>
      <c r="F534" s="53"/>
      <c r="G534" s="36"/>
    </row>
    <row r="535" spans="1:7" ht="12.75">
      <c r="A535" s="38"/>
      <c r="B535" s="52"/>
      <c r="C535" s="216"/>
      <c r="D535" s="52"/>
      <c r="E535" s="53"/>
      <c r="F535" s="53"/>
      <c r="G535" s="36"/>
    </row>
    <row r="536" spans="1:7" ht="12.75">
      <c r="A536" s="38"/>
      <c r="B536" s="52"/>
      <c r="C536" s="216"/>
      <c r="D536" s="52"/>
      <c r="E536" s="53"/>
      <c r="F536" s="53"/>
      <c r="G536" s="36"/>
    </row>
    <row r="537" spans="1:7" ht="12.75">
      <c r="A537" s="38"/>
      <c r="B537" s="52"/>
      <c r="C537" s="216"/>
      <c r="D537" s="52"/>
      <c r="E537" s="53"/>
      <c r="F537" s="53"/>
      <c r="G537" s="36"/>
    </row>
    <row r="538" spans="1:7" ht="12.75">
      <c r="A538" s="38"/>
      <c r="B538" s="52"/>
      <c r="C538" s="216"/>
      <c r="D538" s="52"/>
      <c r="E538" s="53"/>
      <c r="F538" s="53"/>
      <c r="G538" s="36"/>
    </row>
    <row r="539" spans="1:7" ht="12.75">
      <c r="A539" s="38"/>
      <c r="B539" s="52"/>
      <c r="C539" s="216"/>
      <c r="D539" s="52"/>
      <c r="E539" s="53"/>
      <c r="F539" s="53"/>
      <c r="G539" s="36"/>
    </row>
    <row r="540" spans="1:7" ht="12.75">
      <c r="A540" s="38"/>
      <c r="B540" s="52"/>
      <c r="C540" s="216"/>
      <c r="D540" s="52"/>
      <c r="E540" s="53"/>
      <c r="F540" s="53"/>
      <c r="G540" s="36"/>
    </row>
    <row r="541" spans="1:7" ht="12.75">
      <c r="A541" s="38"/>
      <c r="B541" s="52"/>
      <c r="C541" s="216"/>
      <c r="D541" s="52"/>
      <c r="E541" s="53"/>
      <c r="F541" s="53"/>
      <c r="G541" s="36"/>
    </row>
    <row r="542" spans="1:7" ht="12.75">
      <c r="A542" s="38"/>
      <c r="B542" s="52"/>
      <c r="C542" s="216"/>
      <c r="D542" s="52"/>
      <c r="E542" s="53"/>
      <c r="F542" s="53"/>
      <c r="G542" s="36"/>
    </row>
    <row r="543" spans="1:7" ht="12.75">
      <c r="A543" s="38"/>
      <c r="B543" s="52"/>
      <c r="C543" s="216"/>
      <c r="D543" s="52"/>
      <c r="E543" s="53"/>
      <c r="F543" s="53"/>
      <c r="G543" s="36"/>
    </row>
    <row r="544" spans="1:7" ht="12.75">
      <c r="A544" s="38"/>
      <c r="B544" s="52"/>
      <c r="C544" s="216"/>
      <c r="D544" s="52"/>
      <c r="E544" s="53"/>
      <c r="F544" s="53"/>
      <c r="G544" s="36"/>
    </row>
    <row r="545" spans="1:7" ht="12.75">
      <c r="A545" s="38"/>
      <c r="B545" s="52"/>
      <c r="C545" s="216"/>
      <c r="D545" s="52"/>
      <c r="E545" s="53"/>
      <c r="F545" s="53"/>
      <c r="G545" s="36"/>
    </row>
    <row r="546" spans="1:7" ht="12.75">
      <c r="A546" s="38"/>
      <c r="B546" s="52"/>
      <c r="C546" s="216"/>
      <c r="D546" s="52"/>
      <c r="E546" s="53"/>
      <c r="F546" s="53"/>
      <c r="G546" s="36"/>
    </row>
    <row r="547" spans="1:7" ht="12.75">
      <c r="A547" s="38"/>
      <c r="B547" s="52"/>
      <c r="C547" s="216"/>
      <c r="D547" s="52"/>
      <c r="E547" s="53"/>
      <c r="F547" s="53"/>
      <c r="G547" s="36"/>
    </row>
    <row r="548" spans="1:7" ht="12.75">
      <c r="A548" s="38"/>
      <c r="B548" s="52"/>
      <c r="C548" s="216"/>
      <c r="D548" s="52"/>
      <c r="E548" s="53"/>
      <c r="F548" s="53"/>
      <c r="G548" s="36"/>
    </row>
    <row r="549" spans="1:7" ht="12.75">
      <c r="A549" s="38"/>
      <c r="B549" s="52"/>
      <c r="C549" s="216"/>
      <c r="D549" s="52"/>
      <c r="E549" s="53"/>
      <c r="F549" s="53"/>
      <c r="G549" s="36"/>
    </row>
    <row r="550" spans="1:7" ht="12.75">
      <c r="A550" s="38"/>
      <c r="B550" s="52"/>
      <c r="C550" s="216"/>
      <c r="D550" s="52"/>
      <c r="E550" s="53"/>
      <c r="F550" s="53"/>
      <c r="G550" s="36"/>
    </row>
    <row r="551" spans="1:7" ht="12.75">
      <c r="A551" s="38"/>
      <c r="B551" s="52"/>
      <c r="C551" s="216"/>
      <c r="D551" s="52"/>
      <c r="E551" s="53"/>
      <c r="F551" s="53"/>
      <c r="G551" s="36"/>
    </row>
    <row r="552" spans="1:7" ht="12.75">
      <c r="A552" s="38"/>
      <c r="B552" s="52"/>
      <c r="C552" s="216"/>
      <c r="D552" s="52"/>
      <c r="E552" s="53"/>
      <c r="F552" s="53"/>
      <c r="G552" s="36"/>
    </row>
    <row r="553" spans="1:7" ht="12.75">
      <c r="A553" s="38"/>
      <c r="B553" s="52"/>
      <c r="C553" s="216"/>
      <c r="D553" s="52"/>
      <c r="E553" s="53"/>
      <c r="F553" s="53"/>
      <c r="G553" s="36"/>
    </row>
    <row r="554" spans="1:7" ht="12.75">
      <c r="A554" s="38"/>
      <c r="B554" s="52"/>
      <c r="C554" s="216"/>
      <c r="D554" s="52"/>
      <c r="E554" s="53"/>
      <c r="F554" s="53"/>
      <c r="G554" s="36"/>
    </row>
    <row r="555" spans="1:7" ht="12.75">
      <c r="A555" s="38"/>
      <c r="B555" s="52"/>
      <c r="C555" s="216"/>
      <c r="D555" s="52"/>
      <c r="E555" s="53"/>
      <c r="F555" s="53"/>
      <c r="G555" s="36"/>
    </row>
    <row r="556" spans="1:7" ht="12.75">
      <c r="A556" s="38"/>
      <c r="B556" s="52"/>
      <c r="C556" s="216"/>
      <c r="D556" s="52"/>
      <c r="E556" s="53"/>
      <c r="F556" s="53"/>
      <c r="G556" s="36"/>
    </row>
    <row r="557" spans="1:7" ht="12.75">
      <c r="A557" s="38"/>
      <c r="B557" s="52"/>
      <c r="C557" s="216"/>
      <c r="D557" s="52"/>
      <c r="E557" s="53"/>
      <c r="F557" s="53"/>
      <c r="G557" s="36"/>
    </row>
    <row r="558" spans="1:7" ht="12.75">
      <c r="A558" s="38"/>
      <c r="B558" s="52"/>
      <c r="C558" s="216"/>
      <c r="D558" s="52"/>
      <c r="E558" s="53"/>
      <c r="F558" s="53"/>
      <c r="G558" s="36"/>
    </row>
    <row r="559" spans="1:7" ht="12.75">
      <c r="A559" s="38"/>
      <c r="B559" s="52"/>
      <c r="C559" s="216"/>
      <c r="D559" s="52"/>
      <c r="E559" s="53"/>
      <c r="F559" s="53"/>
      <c r="G559" s="36"/>
    </row>
    <row r="560" spans="1:7" ht="12.75">
      <c r="A560" s="38"/>
      <c r="B560" s="52"/>
      <c r="C560" s="216"/>
      <c r="D560" s="52"/>
      <c r="E560" s="53"/>
      <c r="F560" s="53"/>
      <c r="G560" s="36"/>
    </row>
    <row r="561" spans="1:7" ht="12.75">
      <c r="A561" s="38"/>
      <c r="B561" s="52"/>
      <c r="C561" s="216"/>
      <c r="D561" s="52"/>
      <c r="E561" s="53"/>
      <c r="F561" s="53"/>
      <c r="G561" s="36"/>
    </row>
    <row r="562" spans="1:7" ht="12.75">
      <c r="A562" s="38"/>
      <c r="B562" s="52"/>
      <c r="C562" s="216"/>
      <c r="D562" s="52"/>
      <c r="E562" s="53"/>
      <c r="F562" s="53"/>
      <c r="G562" s="36"/>
    </row>
    <row r="563" spans="1:7" ht="12.75">
      <c r="A563" s="38"/>
      <c r="B563" s="52"/>
      <c r="C563" s="216"/>
      <c r="D563" s="52"/>
      <c r="E563" s="53"/>
      <c r="F563" s="53"/>
      <c r="G563" s="36"/>
    </row>
    <row r="564" spans="1:7" ht="12.75">
      <c r="A564" s="38"/>
      <c r="B564" s="52"/>
      <c r="C564" s="216"/>
      <c r="D564" s="52"/>
      <c r="E564" s="53"/>
      <c r="F564" s="53"/>
      <c r="G564" s="36"/>
    </row>
    <row r="565" spans="1:7" ht="12.75">
      <c r="A565" s="38"/>
      <c r="B565" s="52"/>
      <c r="C565" s="216"/>
      <c r="D565" s="52"/>
      <c r="E565" s="53"/>
      <c r="F565" s="53"/>
      <c r="G565" s="36"/>
    </row>
    <row r="566" spans="1:7" ht="12.75">
      <c r="A566" s="38"/>
      <c r="B566" s="52"/>
      <c r="C566" s="216"/>
      <c r="D566" s="52"/>
      <c r="E566" s="53"/>
      <c r="F566" s="53"/>
      <c r="G566" s="36"/>
    </row>
    <row r="567" spans="1:7" ht="12.75">
      <c r="A567" s="38"/>
      <c r="B567" s="52"/>
      <c r="C567" s="216"/>
      <c r="D567" s="52"/>
      <c r="E567" s="53"/>
      <c r="F567" s="53"/>
      <c r="G567" s="36"/>
    </row>
    <row r="568" spans="1:7" ht="12.75">
      <c r="A568" s="38"/>
      <c r="B568" s="52"/>
      <c r="C568" s="216"/>
      <c r="D568" s="52"/>
      <c r="E568" s="53"/>
      <c r="F568" s="53"/>
      <c r="G568" s="36"/>
    </row>
    <row r="569" spans="1:7" ht="12.75">
      <c r="A569" s="38"/>
      <c r="B569" s="52"/>
      <c r="C569" s="216"/>
      <c r="D569" s="52"/>
      <c r="E569" s="53"/>
      <c r="F569" s="53"/>
      <c r="G569" s="36"/>
    </row>
    <row r="570" spans="1:7" ht="12.75">
      <c r="A570" s="38"/>
      <c r="B570" s="52"/>
      <c r="C570" s="216"/>
      <c r="D570" s="52"/>
      <c r="E570" s="53"/>
      <c r="F570" s="53"/>
      <c r="G570" s="36"/>
    </row>
    <row r="571" spans="1:7" ht="12.75">
      <c r="A571" s="38"/>
      <c r="B571" s="52"/>
      <c r="C571" s="216"/>
      <c r="D571" s="52"/>
      <c r="E571" s="53"/>
      <c r="F571" s="53"/>
      <c r="G571" s="36"/>
    </row>
    <row r="572" spans="1:7" ht="12.75">
      <c r="A572" s="38"/>
      <c r="B572" s="52"/>
      <c r="C572" s="216"/>
      <c r="D572" s="52"/>
      <c r="E572" s="53"/>
      <c r="F572" s="53"/>
      <c r="G572" s="36"/>
    </row>
    <row r="573" spans="1:7" ht="12.75">
      <c r="A573" s="38"/>
      <c r="B573" s="52"/>
      <c r="C573" s="216"/>
      <c r="D573" s="52"/>
      <c r="E573" s="53"/>
      <c r="F573" s="53"/>
      <c r="G573" s="36"/>
    </row>
    <row r="574" spans="1:7" ht="12.75">
      <c r="A574" s="38"/>
      <c r="B574" s="52"/>
      <c r="C574" s="216"/>
      <c r="D574" s="52"/>
      <c r="E574" s="53"/>
      <c r="F574" s="53"/>
      <c r="G574" s="36"/>
    </row>
    <row r="575" spans="1:7" ht="12.75">
      <c r="A575" s="38"/>
      <c r="B575" s="52"/>
      <c r="C575" s="216"/>
      <c r="D575" s="52"/>
      <c r="E575" s="53"/>
      <c r="F575" s="53"/>
      <c r="G575" s="36"/>
    </row>
    <row r="576" spans="1:7" ht="12.75">
      <c r="A576" s="38"/>
      <c r="B576" s="52"/>
      <c r="C576" s="216"/>
      <c r="D576" s="52"/>
      <c r="E576" s="53"/>
      <c r="F576" s="53"/>
      <c r="G576" s="36"/>
    </row>
    <row r="577" spans="1:7" ht="12.75">
      <c r="A577" s="38"/>
      <c r="B577" s="52"/>
      <c r="C577" s="216"/>
      <c r="D577" s="52"/>
      <c r="E577" s="53"/>
      <c r="F577" s="53"/>
      <c r="G577" s="36"/>
    </row>
    <row r="578" spans="1:7" ht="12.75">
      <c r="A578" s="38"/>
      <c r="B578" s="52"/>
      <c r="C578" s="216"/>
      <c r="D578" s="52"/>
      <c r="E578" s="53"/>
      <c r="F578" s="53"/>
      <c r="G578" s="36"/>
    </row>
    <row r="579" spans="1:7" ht="12.75">
      <c r="A579" s="38"/>
      <c r="B579" s="52"/>
      <c r="C579" s="216"/>
      <c r="D579" s="52"/>
      <c r="E579" s="53"/>
      <c r="F579" s="53"/>
      <c r="G579" s="36"/>
    </row>
    <row r="580" spans="1:7" ht="12.75">
      <c r="A580" s="38"/>
      <c r="B580" s="52"/>
      <c r="C580" s="216"/>
      <c r="D580" s="52"/>
      <c r="E580" s="53"/>
      <c r="F580" s="53"/>
      <c r="G580" s="36"/>
    </row>
    <row r="581" spans="1:7" ht="12.75">
      <c r="A581" s="38"/>
      <c r="B581" s="52"/>
      <c r="C581" s="216"/>
      <c r="D581" s="52"/>
      <c r="E581" s="53"/>
      <c r="F581" s="53"/>
      <c r="G581" s="36"/>
    </row>
    <row r="582" spans="1:7" ht="12.75">
      <c r="A582" s="38"/>
      <c r="B582" s="52"/>
      <c r="C582" s="216"/>
      <c r="D582" s="52"/>
      <c r="E582" s="53"/>
      <c r="F582" s="53"/>
      <c r="G582" s="36"/>
    </row>
    <row r="583" spans="1:7" ht="12.75">
      <c r="A583" s="38"/>
      <c r="B583" s="52"/>
      <c r="C583" s="216"/>
      <c r="D583" s="52"/>
      <c r="E583" s="53"/>
      <c r="F583" s="53"/>
      <c r="G583" s="36"/>
    </row>
    <row r="584" spans="1:7" ht="12.75">
      <c r="A584" s="38"/>
      <c r="B584" s="52"/>
      <c r="C584" s="216"/>
      <c r="D584" s="52"/>
      <c r="E584" s="53"/>
      <c r="F584" s="53"/>
      <c r="G584" s="36"/>
    </row>
    <row r="585" spans="1:7" ht="12.75">
      <c r="A585" s="38"/>
      <c r="B585" s="52"/>
      <c r="C585" s="216"/>
      <c r="D585" s="52"/>
      <c r="E585" s="53"/>
      <c r="F585" s="53"/>
      <c r="G585" s="36"/>
    </row>
    <row r="586" spans="1:7" ht="12.75">
      <c r="A586" s="38"/>
      <c r="B586" s="52"/>
      <c r="C586" s="216"/>
      <c r="D586" s="52"/>
      <c r="E586" s="53"/>
      <c r="F586" s="53"/>
      <c r="G586" s="36"/>
    </row>
    <row r="587" spans="1:7" ht="12.75">
      <c r="A587" s="38"/>
      <c r="B587" s="52"/>
      <c r="C587" s="216"/>
      <c r="D587" s="52"/>
      <c r="E587" s="53"/>
      <c r="F587" s="53"/>
      <c r="G587" s="36"/>
    </row>
    <row r="588" spans="1:7" ht="12.75">
      <c r="A588" s="38"/>
      <c r="B588" s="52"/>
      <c r="C588" s="216"/>
      <c r="D588" s="52"/>
      <c r="E588" s="53"/>
      <c r="F588" s="53"/>
      <c r="G588" s="36"/>
    </row>
    <row r="589" spans="1:7" ht="12.75">
      <c r="A589" s="38"/>
      <c r="B589" s="52"/>
      <c r="C589" s="216"/>
      <c r="D589" s="52"/>
      <c r="E589" s="53"/>
      <c r="F589" s="53"/>
      <c r="G589" s="36"/>
    </row>
    <row r="590" spans="1:7" ht="12.75">
      <c r="A590" s="38"/>
      <c r="B590" s="52"/>
      <c r="C590" s="216"/>
      <c r="D590" s="52"/>
      <c r="E590" s="53"/>
      <c r="F590" s="53"/>
      <c r="G590" s="36"/>
    </row>
    <row r="591" spans="1:7" ht="12.75">
      <c r="A591" s="38"/>
      <c r="B591" s="52"/>
      <c r="C591" s="216"/>
      <c r="D591" s="52"/>
      <c r="E591" s="53"/>
      <c r="F591" s="53"/>
      <c r="G591" s="36"/>
    </row>
    <row r="592" spans="1:7" ht="12.75">
      <c r="A592" s="38"/>
      <c r="B592" s="52"/>
      <c r="C592" s="216"/>
      <c r="D592" s="52"/>
      <c r="E592" s="53"/>
      <c r="F592" s="53"/>
      <c r="G592" s="36"/>
    </row>
    <row r="593" spans="1:7" ht="12.75">
      <c r="A593" s="38"/>
      <c r="B593" s="52"/>
      <c r="C593" s="216"/>
      <c r="D593" s="52"/>
      <c r="E593" s="53"/>
      <c r="F593" s="53"/>
      <c r="G593" s="36"/>
    </row>
    <row r="594" spans="1:7" ht="12.75">
      <c r="A594" s="38"/>
      <c r="B594" s="52"/>
      <c r="C594" s="216"/>
      <c r="D594" s="52"/>
      <c r="E594" s="53"/>
      <c r="F594" s="53"/>
      <c r="G594" s="36"/>
    </row>
    <row r="595" spans="1:7" ht="12.75">
      <c r="A595" s="38"/>
      <c r="B595" s="52"/>
      <c r="C595" s="216"/>
      <c r="D595" s="52"/>
      <c r="E595" s="53"/>
      <c r="F595" s="53"/>
      <c r="G595" s="36"/>
    </row>
    <row r="596" spans="1:7" ht="12.75">
      <c r="A596" s="38"/>
      <c r="B596" s="52"/>
      <c r="C596" s="216"/>
      <c r="D596" s="52"/>
      <c r="E596" s="53"/>
      <c r="F596" s="53"/>
      <c r="G596" s="36"/>
    </row>
    <row r="597" spans="1:7" ht="12.75">
      <c r="A597" s="38"/>
      <c r="B597" s="52"/>
      <c r="C597" s="216"/>
      <c r="D597" s="52"/>
      <c r="E597" s="53"/>
      <c r="F597" s="53"/>
      <c r="G597" s="36"/>
    </row>
    <row r="598" spans="1:7" ht="12.75">
      <c r="A598" s="38"/>
      <c r="B598" s="52"/>
      <c r="C598" s="216"/>
      <c r="D598" s="52"/>
      <c r="E598" s="53"/>
      <c r="F598" s="53"/>
      <c r="G598" s="36"/>
    </row>
    <row r="599" spans="1:7" ht="12.75">
      <c r="A599" s="38"/>
      <c r="B599" s="52"/>
      <c r="C599" s="216"/>
      <c r="D599" s="52"/>
      <c r="E599" s="53"/>
      <c r="F599" s="53"/>
      <c r="G599" s="36"/>
    </row>
    <row r="600" spans="1:7" ht="12.75">
      <c r="A600" s="38"/>
      <c r="B600" s="52"/>
      <c r="C600" s="216"/>
      <c r="D600" s="52"/>
      <c r="E600" s="53"/>
      <c r="F600" s="53"/>
      <c r="G600" s="36"/>
    </row>
    <row r="601" spans="1:7" ht="12.75">
      <c r="A601" s="38"/>
      <c r="B601" s="52"/>
      <c r="C601" s="216"/>
      <c r="D601" s="52"/>
      <c r="E601" s="53"/>
      <c r="F601" s="53"/>
      <c r="G601" s="36"/>
    </row>
    <row r="602" spans="1:7" ht="12.75">
      <c r="A602" s="38"/>
      <c r="B602" s="52"/>
      <c r="C602" s="216"/>
      <c r="D602" s="52"/>
      <c r="E602" s="53"/>
      <c r="F602" s="53"/>
      <c r="G602" s="36"/>
    </row>
    <row r="603" spans="1:7" ht="12.75">
      <c r="A603" s="38"/>
      <c r="B603" s="52"/>
      <c r="C603" s="216"/>
      <c r="D603" s="52"/>
      <c r="E603" s="53"/>
      <c r="F603" s="53"/>
      <c r="G603" s="36"/>
    </row>
    <row r="604" spans="1:7" ht="12.75">
      <c r="A604" s="38"/>
      <c r="B604" s="52"/>
      <c r="C604" s="216"/>
      <c r="D604" s="52"/>
      <c r="E604" s="53"/>
      <c r="F604" s="53"/>
      <c r="G604" s="36"/>
    </row>
    <row r="605" spans="1:7" ht="12.75">
      <c r="A605" s="38"/>
      <c r="B605" s="52"/>
      <c r="C605" s="216"/>
      <c r="D605" s="52"/>
      <c r="E605" s="53"/>
      <c r="F605" s="53"/>
      <c r="G605" s="36"/>
    </row>
    <row r="606" spans="1:7" ht="12.75">
      <c r="A606" s="38"/>
      <c r="B606" s="52"/>
      <c r="C606" s="216"/>
      <c r="D606" s="52"/>
      <c r="E606" s="53"/>
      <c r="F606" s="53"/>
      <c r="G606" s="36"/>
    </row>
    <row r="607" spans="1:7" ht="12.75">
      <c r="A607" s="38"/>
      <c r="B607" s="52"/>
      <c r="C607" s="216"/>
      <c r="D607" s="52"/>
      <c r="E607" s="53"/>
      <c r="F607" s="53"/>
      <c r="G607" s="36"/>
    </row>
    <row r="608" spans="1:7" ht="12.75">
      <c r="A608" s="38"/>
      <c r="B608" s="52"/>
      <c r="C608" s="216"/>
      <c r="D608" s="52"/>
      <c r="E608" s="53"/>
      <c r="F608" s="53"/>
      <c r="G608" s="36"/>
    </row>
    <row r="609" spans="1:7" ht="12.75">
      <c r="A609" s="38"/>
      <c r="B609" s="52"/>
      <c r="C609" s="216"/>
      <c r="D609" s="52"/>
      <c r="E609" s="53"/>
      <c r="F609" s="53"/>
      <c r="G609" s="36"/>
    </row>
    <row r="610" spans="1:7" ht="12.75">
      <c r="A610" s="38"/>
      <c r="B610" s="52"/>
      <c r="C610" s="216"/>
      <c r="D610" s="52"/>
      <c r="E610" s="53"/>
      <c r="F610" s="53"/>
      <c r="G610" s="36"/>
    </row>
    <row r="611" spans="1:7" ht="12.75">
      <c r="A611" s="38"/>
      <c r="B611" s="52"/>
      <c r="C611" s="216"/>
      <c r="D611" s="52"/>
      <c r="E611" s="53"/>
      <c r="F611" s="53"/>
      <c r="G611" s="36"/>
    </row>
    <row r="612" spans="1:7" ht="12.75">
      <c r="A612" s="38"/>
      <c r="B612" s="52"/>
      <c r="C612" s="216"/>
      <c r="D612" s="52"/>
      <c r="E612" s="53"/>
      <c r="F612" s="53"/>
      <c r="G612" s="36"/>
    </row>
    <row r="613" spans="1:7" ht="12.75">
      <c r="A613" s="38"/>
      <c r="B613" s="52"/>
      <c r="C613" s="216"/>
      <c r="D613" s="52"/>
      <c r="E613" s="53"/>
      <c r="F613" s="53"/>
      <c r="G613" s="36"/>
    </row>
    <row r="614" spans="1:7" ht="12.75">
      <c r="A614" s="38"/>
      <c r="B614" s="52"/>
      <c r="C614" s="216"/>
      <c r="D614" s="52"/>
      <c r="E614" s="53"/>
      <c r="F614" s="53"/>
      <c r="G614" s="36"/>
    </row>
    <row r="615" spans="1:7" ht="12.75">
      <c r="A615" s="38"/>
      <c r="B615" s="52"/>
      <c r="C615" s="216"/>
      <c r="D615" s="52"/>
      <c r="E615" s="53"/>
      <c r="F615" s="53"/>
      <c r="G615" s="36"/>
    </row>
    <row r="616" spans="1:7" ht="12.75">
      <c r="A616" s="38"/>
      <c r="B616" s="52"/>
      <c r="C616" s="216"/>
      <c r="D616" s="52"/>
      <c r="E616" s="53"/>
      <c r="F616" s="53"/>
      <c r="G616" s="36"/>
    </row>
    <row r="617" spans="1:7" ht="12.75">
      <c r="A617" s="38"/>
      <c r="B617" s="52"/>
      <c r="C617" s="216"/>
      <c r="D617" s="52"/>
      <c r="E617" s="53"/>
      <c r="F617" s="53"/>
      <c r="G617" s="36"/>
    </row>
    <row r="618" spans="1:7" ht="12.75">
      <c r="A618" s="38"/>
      <c r="B618" s="52"/>
      <c r="C618" s="216"/>
      <c r="D618" s="52"/>
      <c r="E618" s="53"/>
      <c r="F618" s="53"/>
      <c r="G618" s="36"/>
    </row>
    <row r="619" spans="1:7" ht="12.75">
      <c r="A619" s="38"/>
      <c r="B619" s="52"/>
      <c r="C619" s="216"/>
      <c r="D619" s="52"/>
      <c r="E619" s="53"/>
      <c r="F619" s="53"/>
      <c r="G619" s="36"/>
    </row>
    <row r="620" spans="1:7" ht="12.75">
      <c r="A620" s="38"/>
      <c r="B620" s="52"/>
      <c r="C620" s="216"/>
      <c r="D620" s="52"/>
      <c r="E620" s="53"/>
      <c r="F620" s="53"/>
      <c r="G620" s="36"/>
    </row>
    <row r="621" spans="1:7" ht="12.75">
      <c r="A621" s="38"/>
      <c r="B621" s="52"/>
      <c r="C621" s="216"/>
      <c r="D621" s="52"/>
      <c r="E621" s="53"/>
      <c r="F621" s="53"/>
      <c r="G621" s="36"/>
    </row>
    <row r="622" spans="1:7" ht="12.75">
      <c r="A622" s="38"/>
      <c r="B622" s="52"/>
      <c r="C622" s="216"/>
      <c r="D622" s="52"/>
      <c r="E622" s="53"/>
      <c r="F622" s="53"/>
      <c r="G622" s="36"/>
    </row>
    <row r="623" spans="1:7" ht="12.75">
      <c r="A623" s="38"/>
      <c r="B623" s="52"/>
      <c r="C623" s="216"/>
      <c r="D623" s="52"/>
      <c r="E623" s="53"/>
      <c r="F623" s="53"/>
      <c r="G623" s="36"/>
    </row>
    <row r="624" spans="1:7" ht="12.75">
      <c r="A624" s="38"/>
      <c r="B624" s="52"/>
      <c r="C624" s="216"/>
      <c r="D624" s="52"/>
      <c r="E624" s="53"/>
      <c r="F624" s="53"/>
      <c r="G624" s="36"/>
    </row>
    <row r="625" spans="1:7" ht="12.75">
      <c r="A625" s="38"/>
      <c r="B625" s="52"/>
      <c r="C625" s="216"/>
      <c r="D625" s="52"/>
      <c r="E625" s="53"/>
      <c r="F625" s="53"/>
      <c r="G625" s="36"/>
    </row>
    <row r="626" spans="1:7" ht="12.75">
      <c r="A626" s="38"/>
      <c r="B626" s="52"/>
      <c r="C626" s="216"/>
      <c r="D626" s="52"/>
      <c r="E626" s="53"/>
      <c r="F626" s="53"/>
      <c r="G626" s="36"/>
    </row>
    <row r="627" spans="1:7" ht="12.75">
      <c r="A627" s="38"/>
      <c r="B627" s="52"/>
      <c r="C627" s="216"/>
      <c r="D627" s="52"/>
      <c r="E627" s="53"/>
      <c r="F627" s="53"/>
      <c r="G627" s="36"/>
    </row>
    <row r="628" spans="1:7" ht="12.75">
      <c r="A628" s="38"/>
      <c r="B628" s="52"/>
      <c r="C628" s="216"/>
      <c r="D628" s="52"/>
      <c r="E628" s="53"/>
      <c r="F628" s="53"/>
      <c r="G628" s="36"/>
    </row>
    <row r="629" spans="1:7" ht="12.75">
      <c r="A629" s="38"/>
      <c r="B629" s="52"/>
      <c r="C629" s="216"/>
      <c r="D629" s="52"/>
      <c r="E629" s="53"/>
      <c r="F629" s="53"/>
      <c r="G629" s="36"/>
    </row>
    <row r="630" spans="1:7" ht="12.75">
      <c r="A630" s="38"/>
      <c r="B630" s="52"/>
      <c r="C630" s="216"/>
      <c r="D630" s="52"/>
      <c r="E630" s="53"/>
      <c r="F630" s="53"/>
      <c r="G630" s="36"/>
    </row>
    <row r="631" spans="1:7" ht="12.75">
      <c r="A631" s="38"/>
      <c r="B631" s="52"/>
      <c r="C631" s="216"/>
      <c r="D631" s="52"/>
      <c r="E631" s="53"/>
      <c r="F631" s="53"/>
      <c r="G631" s="36"/>
    </row>
    <row r="632" spans="1:7" ht="12.75">
      <c r="A632" s="38"/>
      <c r="B632" s="52"/>
      <c r="C632" s="216"/>
      <c r="D632" s="52"/>
      <c r="E632" s="53"/>
      <c r="F632" s="53"/>
      <c r="G632" s="36"/>
    </row>
    <row r="633" spans="1:7" ht="12.75">
      <c r="A633" s="38"/>
      <c r="B633" s="52"/>
      <c r="C633" s="216"/>
      <c r="D633" s="52"/>
      <c r="E633" s="53"/>
      <c r="F633" s="53"/>
      <c r="G633" s="36"/>
    </row>
    <row r="634" spans="1:7" ht="12.75">
      <c r="A634" s="38"/>
      <c r="B634" s="52"/>
      <c r="C634" s="216"/>
      <c r="D634" s="52"/>
      <c r="E634" s="53"/>
      <c r="F634" s="53"/>
      <c r="G634" s="36"/>
    </row>
    <row r="635" spans="1:7" ht="12.75">
      <c r="A635" s="38"/>
      <c r="B635" s="52"/>
      <c r="C635" s="216"/>
      <c r="D635" s="52"/>
      <c r="E635" s="53"/>
      <c r="F635" s="53"/>
      <c r="G635" s="36"/>
    </row>
    <row r="636" spans="1:7" ht="12.75">
      <c r="A636" s="38"/>
      <c r="B636" s="52"/>
      <c r="C636" s="216"/>
      <c r="D636" s="52"/>
      <c r="E636" s="53"/>
      <c r="F636" s="53"/>
      <c r="G636" s="36"/>
    </row>
    <row r="637" spans="1:7" ht="12.75">
      <c r="A637" s="38"/>
      <c r="B637" s="52"/>
      <c r="C637" s="216"/>
      <c r="D637" s="52"/>
      <c r="E637" s="53"/>
      <c r="F637" s="53"/>
      <c r="G637" s="36"/>
    </row>
    <row r="638" spans="1:7" ht="12.75">
      <c r="A638" s="38"/>
      <c r="B638" s="52"/>
      <c r="C638" s="216"/>
      <c r="D638" s="52"/>
      <c r="E638" s="53"/>
      <c r="F638" s="53"/>
      <c r="G638" s="36"/>
    </row>
    <row r="639" spans="1:7" ht="12.75">
      <c r="A639" s="38"/>
      <c r="B639" s="52"/>
      <c r="C639" s="216"/>
      <c r="D639" s="52"/>
      <c r="E639" s="53"/>
      <c r="F639" s="53"/>
      <c r="G639" s="36"/>
    </row>
    <row r="640" spans="1:7" ht="12.75">
      <c r="A640" s="38"/>
      <c r="B640" s="52"/>
      <c r="C640" s="216"/>
      <c r="D640" s="52"/>
      <c r="E640" s="53"/>
      <c r="F640" s="53"/>
      <c r="G640" s="36"/>
    </row>
    <row r="641" spans="1:7" ht="12.75">
      <c r="A641" s="38"/>
      <c r="B641" s="52"/>
      <c r="C641" s="216"/>
      <c r="D641" s="52"/>
      <c r="E641" s="53"/>
      <c r="F641" s="53"/>
      <c r="G641" s="36"/>
    </row>
    <row r="642" spans="1:7" ht="12.75">
      <c r="A642" s="38"/>
      <c r="B642" s="52"/>
      <c r="C642" s="216"/>
      <c r="D642" s="52"/>
      <c r="E642" s="53"/>
      <c r="F642" s="53"/>
      <c r="G642" s="36"/>
    </row>
    <row r="643" spans="1:7" ht="12.75">
      <c r="A643" s="38"/>
      <c r="B643" s="52"/>
      <c r="C643" s="216"/>
      <c r="D643" s="52"/>
      <c r="E643" s="53"/>
      <c r="F643" s="53"/>
      <c r="G643" s="36"/>
    </row>
    <row r="644" spans="1:7" ht="12.75">
      <c r="A644" s="38"/>
      <c r="B644" s="52"/>
      <c r="C644" s="216"/>
      <c r="D644" s="52"/>
      <c r="E644" s="53"/>
      <c r="F644" s="53"/>
      <c r="G644" s="36"/>
    </row>
    <row r="645" spans="1:7" ht="12.75">
      <c r="A645" s="38"/>
      <c r="B645" s="52"/>
      <c r="C645" s="216"/>
      <c r="D645" s="52"/>
      <c r="E645" s="53"/>
      <c r="F645" s="53"/>
      <c r="G645" s="36"/>
    </row>
    <row r="646" spans="1:7" ht="12.75">
      <c r="A646" s="38"/>
      <c r="B646" s="52"/>
      <c r="C646" s="216"/>
      <c r="D646" s="52"/>
      <c r="E646" s="53"/>
      <c r="F646" s="53"/>
      <c r="G646" s="36"/>
    </row>
    <row r="647" spans="1:7" ht="12.75">
      <c r="A647" s="38"/>
      <c r="B647" s="52"/>
      <c r="C647" s="216"/>
      <c r="D647" s="52"/>
      <c r="E647" s="53"/>
      <c r="F647" s="53"/>
      <c r="G647" s="36"/>
    </row>
    <row r="648" spans="1:7" ht="12.75">
      <c r="A648" s="38"/>
      <c r="B648" s="52"/>
      <c r="C648" s="216"/>
      <c r="D648" s="52"/>
      <c r="E648" s="53"/>
      <c r="F648" s="53"/>
      <c r="G648" s="36"/>
    </row>
    <row r="649" spans="1:7" ht="12.75">
      <c r="A649" s="38"/>
      <c r="B649" s="52"/>
      <c r="C649" s="216"/>
      <c r="D649" s="52"/>
      <c r="E649" s="53"/>
      <c r="F649" s="53"/>
      <c r="G649" s="36"/>
    </row>
    <row r="650" spans="1:7" ht="12.75">
      <c r="A650" s="38"/>
      <c r="B650" s="52"/>
      <c r="C650" s="216"/>
      <c r="D650" s="52"/>
      <c r="E650" s="53"/>
      <c r="F650" s="53"/>
      <c r="G650" s="36"/>
    </row>
    <row r="651" spans="1:7" ht="12.75">
      <c r="A651" s="38"/>
      <c r="B651" s="52"/>
      <c r="C651" s="216"/>
      <c r="D651" s="52"/>
      <c r="E651" s="53"/>
      <c r="F651" s="53"/>
      <c r="G651" s="36"/>
    </row>
    <row r="652" spans="1:7" ht="12.75">
      <c r="A652" s="38"/>
      <c r="B652" s="52"/>
      <c r="C652" s="216"/>
      <c r="D652" s="52"/>
      <c r="E652" s="53"/>
      <c r="F652" s="53"/>
      <c r="G652" s="36"/>
    </row>
    <row r="653" spans="1:7" ht="12.75">
      <c r="A653" s="38"/>
      <c r="B653" s="52"/>
      <c r="C653" s="216"/>
      <c r="D653" s="52"/>
      <c r="E653" s="53"/>
      <c r="F653" s="53"/>
      <c r="G653" s="36"/>
    </row>
    <row r="654" spans="1:7" ht="12.75">
      <c r="A654" s="38"/>
      <c r="B654" s="52"/>
      <c r="C654" s="216"/>
      <c r="D654" s="52"/>
      <c r="E654" s="53"/>
      <c r="F654" s="53"/>
      <c r="G654" s="36"/>
    </row>
    <row r="655" spans="1:7" ht="12.75">
      <c r="A655" s="38"/>
      <c r="B655" s="52"/>
      <c r="C655" s="216"/>
      <c r="D655" s="52"/>
      <c r="E655" s="53"/>
      <c r="F655" s="53"/>
      <c r="G655" s="36"/>
    </row>
    <row r="656" spans="1:7" ht="12.75">
      <c r="A656" s="38"/>
      <c r="B656" s="52"/>
      <c r="C656" s="216"/>
      <c r="D656" s="52"/>
      <c r="E656" s="53"/>
      <c r="F656" s="53"/>
      <c r="G656" s="36"/>
    </row>
    <row r="657" spans="1:7" ht="12.75">
      <c r="A657" s="38"/>
      <c r="B657" s="52"/>
      <c r="C657" s="216"/>
      <c r="D657" s="52"/>
      <c r="E657" s="53"/>
      <c r="F657" s="53"/>
      <c r="G657" s="36"/>
    </row>
    <row r="658" spans="1:7" ht="12.75">
      <c r="A658" s="38"/>
      <c r="B658" s="52"/>
      <c r="C658" s="216"/>
      <c r="D658" s="52"/>
      <c r="E658" s="53"/>
      <c r="F658" s="53"/>
      <c r="G658" s="36"/>
    </row>
    <row r="659" spans="1:7" ht="12.75">
      <c r="A659" s="38"/>
      <c r="B659" s="52"/>
      <c r="C659" s="216"/>
      <c r="D659" s="52"/>
      <c r="E659" s="53"/>
      <c r="F659" s="53"/>
      <c r="G659" s="36"/>
    </row>
    <row r="660" spans="1:7" ht="12.75">
      <c r="A660" s="38"/>
      <c r="B660" s="52"/>
      <c r="C660" s="216"/>
      <c r="D660" s="52"/>
      <c r="E660" s="53"/>
      <c r="F660" s="53"/>
      <c r="G660" s="36"/>
    </row>
    <row r="661" spans="1:7" ht="12.75">
      <c r="A661" s="38"/>
      <c r="B661" s="52"/>
      <c r="C661" s="216"/>
      <c r="D661" s="52"/>
      <c r="E661" s="53"/>
      <c r="F661" s="53"/>
      <c r="G661" s="36"/>
    </row>
    <row r="662" spans="1:7" ht="12.75">
      <c r="A662" s="38"/>
      <c r="B662" s="52"/>
      <c r="C662" s="216"/>
      <c r="D662" s="52"/>
      <c r="E662" s="53"/>
      <c r="F662" s="53"/>
      <c r="G662" s="36"/>
    </row>
    <row r="663" spans="1:7" ht="12.75">
      <c r="A663" s="38"/>
      <c r="B663" s="52"/>
      <c r="C663" s="216"/>
      <c r="D663" s="52"/>
      <c r="E663" s="53"/>
      <c r="F663" s="53"/>
      <c r="G663" s="36"/>
    </row>
    <row r="664" spans="1:7" ht="12.75">
      <c r="A664" s="38"/>
      <c r="B664" s="52"/>
      <c r="C664" s="216"/>
      <c r="D664" s="52"/>
      <c r="E664" s="53"/>
      <c r="F664" s="53"/>
      <c r="G664" s="36"/>
    </row>
    <row r="665" spans="1:7" ht="12.75">
      <c r="A665" s="38"/>
      <c r="B665" s="52"/>
      <c r="C665" s="216"/>
      <c r="D665" s="52"/>
      <c r="E665" s="53"/>
      <c r="F665" s="53"/>
      <c r="G665" s="36"/>
    </row>
    <row r="666" spans="1:7" ht="12.75">
      <c r="A666" s="38"/>
      <c r="B666" s="52"/>
      <c r="C666" s="216"/>
      <c r="D666" s="52"/>
      <c r="E666" s="53"/>
      <c r="F666" s="53"/>
      <c r="G666" s="36"/>
    </row>
    <row r="667" spans="1:7" ht="12.75">
      <c r="A667" s="38"/>
      <c r="B667" s="52"/>
      <c r="C667" s="216"/>
      <c r="D667" s="52"/>
      <c r="E667" s="53"/>
      <c r="F667" s="53"/>
      <c r="G667" s="36"/>
    </row>
    <row r="668" spans="1:7" ht="12.75">
      <c r="A668" s="38"/>
      <c r="B668" s="52"/>
      <c r="C668" s="216"/>
      <c r="D668" s="52"/>
      <c r="E668" s="53"/>
      <c r="F668" s="53"/>
      <c r="G668" s="36"/>
    </row>
    <row r="669" spans="1:7" ht="12.75">
      <c r="A669" s="38"/>
      <c r="B669" s="52"/>
      <c r="C669" s="216"/>
      <c r="D669" s="52"/>
      <c r="E669" s="53"/>
      <c r="F669" s="53"/>
      <c r="G669" s="36"/>
    </row>
    <row r="670" spans="1:7" ht="12.75">
      <c r="A670" s="38"/>
      <c r="B670" s="52"/>
      <c r="C670" s="216"/>
      <c r="D670" s="52"/>
      <c r="E670" s="53"/>
      <c r="F670" s="53"/>
      <c r="G670" s="36"/>
    </row>
    <row r="671" spans="1:7" ht="12.75">
      <c r="A671" s="38"/>
      <c r="B671" s="52"/>
      <c r="C671" s="216"/>
      <c r="D671" s="52"/>
      <c r="E671" s="53"/>
      <c r="F671" s="53"/>
      <c r="G671" s="36"/>
    </row>
    <row r="672" spans="1:7" ht="12.75">
      <c r="A672" s="38"/>
      <c r="B672" s="52"/>
      <c r="C672" s="216"/>
      <c r="D672" s="52"/>
      <c r="E672" s="53"/>
      <c r="F672" s="53"/>
      <c r="G672" s="36"/>
    </row>
    <row r="673" spans="1:7" ht="12.75">
      <c r="A673" s="38"/>
      <c r="B673" s="52"/>
      <c r="C673" s="216"/>
      <c r="D673" s="52"/>
      <c r="E673" s="53"/>
      <c r="F673" s="53"/>
      <c r="G673" s="36"/>
    </row>
    <row r="674" spans="1:7" ht="12.75">
      <c r="A674" s="38"/>
      <c r="B674" s="52"/>
      <c r="C674" s="216"/>
      <c r="D674" s="52"/>
      <c r="E674" s="53"/>
      <c r="F674" s="53"/>
      <c r="G674" s="36"/>
    </row>
    <row r="675" spans="1:7" ht="12.75">
      <c r="A675" s="38"/>
      <c r="B675" s="52"/>
      <c r="C675" s="216"/>
      <c r="D675" s="52"/>
      <c r="E675" s="53"/>
      <c r="F675" s="53"/>
      <c r="G675" s="36"/>
    </row>
    <row r="676" spans="1:7" ht="12.75">
      <c r="A676" s="38"/>
      <c r="B676" s="52"/>
      <c r="C676" s="216"/>
      <c r="D676" s="52"/>
      <c r="E676" s="53"/>
      <c r="F676" s="53"/>
      <c r="G676" s="36"/>
    </row>
    <row r="677" spans="1:7" ht="12.75">
      <c r="A677" s="38"/>
      <c r="B677" s="52"/>
      <c r="C677" s="216"/>
      <c r="D677" s="52"/>
      <c r="E677" s="53"/>
      <c r="F677" s="53"/>
      <c r="G677" s="36"/>
    </row>
    <row r="678" spans="1:7" ht="12.75">
      <c r="A678" s="38"/>
      <c r="B678" s="52"/>
      <c r="C678" s="216"/>
      <c r="D678" s="52"/>
      <c r="E678" s="53"/>
      <c r="F678" s="53"/>
      <c r="G678" s="36"/>
    </row>
    <row r="679" spans="1:7" ht="12.75">
      <c r="A679" s="38"/>
      <c r="B679" s="52"/>
      <c r="C679" s="216"/>
      <c r="D679" s="52"/>
      <c r="E679" s="53"/>
      <c r="F679" s="53"/>
      <c r="G679" s="36"/>
    </row>
    <row r="680" spans="1:7" ht="12.75">
      <c r="A680" s="38"/>
      <c r="B680" s="52"/>
      <c r="C680" s="216"/>
      <c r="D680" s="52"/>
      <c r="E680" s="53"/>
      <c r="F680" s="53"/>
      <c r="G680" s="36"/>
    </row>
    <row r="681" spans="1:7" ht="12.75">
      <c r="A681" s="38"/>
      <c r="B681" s="52"/>
      <c r="C681" s="216"/>
      <c r="D681" s="52"/>
      <c r="E681" s="53"/>
      <c r="F681" s="53"/>
      <c r="G681" s="36"/>
    </row>
    <row r="682" spans="1:7" ht="12.75">
      <c r="A682" s="38"/>
      <c r="B682" s="52"/>
      <c r="C682" s="216"/>
      <c r="D682" s="52"/>
      <c r="E682" s="53"/>
      <c r="F682" s="53"/>
      <c r="G682" s="36"/>
    </row>
    <row r="683" spans="1:7" ht="12.75">
      <c r="A683" s="38"/>
      <c r="B683" s="52"/>
      <c r="C683" s="216"/>
      <c r="D683" s="52"/>
      <c r="E683" s="53"/>
      <c r="F683" s="53"/>
      <c r="G683" s="36"/>
    </row>
    <row r="684" spans="1:7" ht="12.75">
      <c r="A684" s="38"/>
      <c r="B684" s="52"/>
      <c r="C684" s="216"/>
      <c r="D684" s="52"/>
      <c r="E684" s="53"/>
      <c r="F684" s="53"/>
      <c r="G684" s="36"/>
    </row>
    <row r="685" spans="1:7" ht="12.75">
      <c r="A685" s="38"/>
      <c r="B685" s="52"/>
      <c r="C685" s="216"/>
      <c r="D685" s="52"/>
      <c r="E685" s="53"/>
      <c r="F685" s="53"/>
      <c r="G685" s="36"/>
    </row>
    <row r="686" spans="1:7" ht="12.75">
      <c r="A686" s="38"/>
      <c r="B686" s="52"/>
      <c r="C686" s="216"/>
      <c r="D686" s="52"/>
      <c r="E686" s="53"/>
      <c r="F686" s="53"/>
      <c r="G686" s="36"/>
    </row>
    <row r="687" spans="1:7" ht="12.75">
      <c r="A687" s="38"/>
      <c r="B687" s="52"/>
      <c r="C687" s="216"/>
      <c r="D687" s="52"/>
      <c r="E687" s="53"/>
      <c r="F687" s="53"/>
      <c r="G687" s="36"/>
    </row>
    <row r="688" spans="1:7" ht="12.75">
      <c r="A688" s="38"/>
      <c r="B688" s="52"/>
      <c r="C688" s="216"/>
      <c r="D688" s="52"/>
      <c r="E688" s="53"/>
      <c r="F688" s="53"/>
      <c r="G688" s="36"/>
    </row>
    <row r="689" spans="1:7" ht="12.75">
      <c r="A689" s="38"/>
      <c r="B689" s="52"/>
      <c r="C689" s="216"/>
      <c r="D689" s="52"/>
      <c r="E689" s="53"/>
      <c r="F689" s="53"/>
      <c r="G689" s="36"/>
    </row>
    <row r="690" spans="1:7" ht="12.75">
      <c r="A690" s="38"/>
      <c r="B690" s="52"/>
      <c r="C690" s="216"/>
      <c r="D690" s="52"/>
      <c r="E690" s="53"/>
      <c r="F690" s="53"/>
      <c r="G690" s="36"/>
    </row>
    <row r="691" spans="1:7" ht="12.75">
      <c r="A691" s="38"/>
      <c r="B691" s="52"/>
      <c r="C691" s="216"/>
      <c r="D691" s="52"/>
      <c r="E691" s="53"/>
      <c r="F691" s="53"/>
      <c r="G691" s="36"/>
    </row>
  </sheetData>
  <sheetProtection/>
  <mergeCells count="1">
    <mergeCell ref="B1:D1"/>
  </mergeCells>
  <printOptions/>
  <pageMargins left="0.61" right="0.39" top="0.44" bottom="0.57" header="0.28" footer="0.37"/>
  <pageSetup fitToHeight="0" fitToWidth="1" horizontalDpi="600" verticalDpi="600" orientation="portrait" scale="99" r:id="rId2"/>
  <headerFooter alignWithMargins="0">
    <oddFooter>&amp;L&amp;Z&amp;F&amp;RPage &amp;P</oddFooter>
  </headerFooter>
  <drawing r:id="rId1"/>
</worksheet>
</file>

<file path=xl/worksheets/sheet2.xml><?xml version="1.0" encoding="utf-8"?>
<worksheet xmlns="http://schemas.openxmlformats.org/spreadsheetml/2006/main" xmlns:r="http://schemas.openxmlformats.org/officeDocument/2006/relationships">
  <dimension ref="A1:H688"/>
  <sheetViews>
    <sheetView showGridLines="0" zoomScale="110" zoomScaleNormal="110" zoomScaleSheetLayoutView="92" zoomScalePageLayoutView="0" workbookViewId="0" topLeftCell="A1">
      <selection activeCell="A1" sqref="A1"/>
    </sheetView>
  </sheetViews>
  <sheetFormatPr defaultColWidth="19.421875" defaultRowHeight="12.75"/>
  <cols>
    <col min="1" max="1" width="22.8515625" style="223" customWidth="1"/>
    <col min="2" max="2" width="47.8515625" style="39" customWidth="1"/>
    <col min="3" max="3" width="14.00390625" style="64" customWidth="1"/>
    <col min="4" max="4" width="16.140625" style="233" customWidth="1"/>
    <col min="5" max="5" width="5.8515625" style="65" hidden="1" customWidth="1"/>
    <col min="6" max="6" width="29.57421875" style="66" customWidth="1"/>
    <col min="7" max="7" width="6.421875" style="54" bestFit="1" customWidth="1"/>
    <col min="8" max="8" width="19.421875" style="38" customWidth="1"/>
    <col min="9" max="16384" width="19.421875" style="39" customWidth="1"/>
  </cols>
  <sheetData>
    <row r="1" spans="1:7" s="38" customFormat="1" ht="18">
      <c r="A1" s="224"/>
      <c r="B1" s="286" t="s">
        <v>113</v>
      </c>
      <c r="C1" s="287"/>
      <c r="D1" s="287"/>
      <c r="G1" s="37"/>
    </row>
    <row r="2" spans="1:7" s="38" customFormat="1" ht="28.5">
      <c r="A2" s="224"/>
      <c r="B2" s="219"/>
      <c r="C2" s="259" t="s">
        <v>137</v>
      </c>
      <c r="D2" s="225"/>
      <c r="G2" s="37"/>
    </row>
    <row r="3" spans="1:7" s="38" customFormat="1" ht="18">
      <c r="A3" s="224"/>
      <c r="B3" s="219"/>
      <c r="C3" s="220"/>
      <c r="D3" s="225"/>
      <c r="G3" s="37"/>
    </row>
    <row r="4" spans="1:7" s="38" customFormat="1" ht="18" customHeight="1" thickBot="1">
      <c r="A4" s="226" t="s">
        <v>87</v>
      </c>
      <c r="B4" s="227" t="s">
        <v>58</v>
      </c>
      <c r="C4" s="228" t="s">
        <v>56</v>
      </c>
      <c r="D4" s="229" t="s">
        <v>57</v>
      </c>
      <c r="G4" s="37"/>
    </row>
    <row r="5" spans="1:7" ht="24">
      <c r="A5" s="263" t="s">
        <v>115</v>
      </c>
      <c r="B5" s="261" t="s">
        <v>1</v>
      </c>
      <c r="C5" s="264">
        <v>6</v>
      </c>
      <c r="D5" s="265">
        <v>503861</v>
      </c>
      <c r="E5" s="31"/>
      <c r="F5" s="41"/>
      <c r="G5" s="42"/>
    </row>
    <row r="6" spans="1:7" ht="12.75">
      <c r="A6" s="270"/>
      <c r="B6" s="261" t="s">
        <v>35</v>
      </c>
      <c r="C6" s="264">
        <v>8</v>
      </c>
      <c r="D6" s="265">
        <v>925985</v>
      </c>
      <c r="E6" s="31"/>
      <c r="F6" s="41"/>
      <c r="G6" s="42"/>
    </row>
    <row r="7" spans="1:7" ht="12" customHeight="1">
      <c r="A7" s="270"/>
      <c r="B7" s="261" t="s">
        <v>36</v>
      </c>
      <c r="C7" s="264"/>
      <c r="D7" s="265"/>
      <c r="E7" s="31"/>
      <c r="F7" s="41"/>
      <c r="G7" s="42"/>
    </row>
    <row r="8" spans="1:7" ht="12.75">
      <c r="A8" s="270"/>
      <c r="B8" s="261" t="s">
        <v>2</v>
      </c>
      <c r="C8" s="264">
        <v>16</v>
      </c>
      <c r="D8" s="265">
        <v>1566191</v>
      </c>
      <c r="E8" s="31"/>
      <c r="F8" s="41"/>
      <c r="G8" s="42"/>
    </row>
    <row r="9" spans="1:7" ht="12.75">
      <c r="A9" s="270"/>
      <c r="B9" s="261" t="s">
        <v>82</v>
      </c>
      <c r="C9" s="264">
        <v>3</v>
      </c>
      <c r="D9" s="265">
        <v>854448</v>
      </c>
      <c r="E9" s="31"/>
      <c r="F9" s="41"/>
      <c r="G9" s="42"/>
    </row>
    <row r="10" spans="1:7" ht="12.75">
      <c r="A10" s="270"/>
      <c r="B10" s="261" t="s">
        <v>4</v>
      </c>
      <c r="C10" s="264">
        <v>7</v>
      </c>
      <c r="D10" s="265">
        <v>403082</v>
      </c>
      <c r="E10" s="31"/>
      <c r="F10" s="41"/>
      <c r="G10" s="42"/>
    </row>
    <row r="11" spans="1:7" ht="12.75">
      <c r="A11" s="270"/>
      <c r="B11" s="262" t="s">
        <v>5</v>
      </c>
      <c r="C11" s="266">
        <v>26</v>
      </c>
      <c r="D11" s="267">
        <v>4000328</v>
      </c>
      <c r="E11" s="31"/>
      <c r="F11" s="41"/>
      <c r="G11" s="42"/>
    </row>
    <row r="12" spans="1:7" ht="12.75">
      <c r="A12" s="263"/>
      <c r="B12" s="260" t="s">
        <v>0</v>
      </c>
      <c r="C12" s="268">
        <f>SUM(C5:C11)</f>
        <v>66</v>
      </c>
      <c r="D12" s="269">
        <f>SUM(D5:D11)</f>
        <v>8253895</v>
      </c>
      <c r="E12" s="31"/>
      <c r="F12" s="41"/>
      <c r="G12" s="42"/>
    </row>
    <row r="13" spans="1:8" s="107" customFormat="1" ht="12.75">
      <c r="A13" s="263"/>
      <c r="B13" s="260"/>
      <c r="C13" s="268"/>
      <c r="D13" s="269"/>
      <c r="E13" s="104"/>
      <c r="F13" s="105"/>
      <c r="G13" s="105"/>
      <c r="H13" s="106"/>
    </row>
    <row r="14" spans="1:8" ht="24">
      <c r="A14" s="263" t="s">
        <v>120</v>
      </c>
      <c r="B14" s="261" t="s">
        <v>6</v>
      </c>
      <c r="C14" s="264">
        <v>53</v>
      </c>
      <c r="D14" s="265">
        <v>477168</v>
      </c>
      <c r="E14" s="5"/>
      <c r="F14" s="39"/>
      <c r="G14" s="39"/>
      <c r="H14" s="39"/>
    </row>
    <row r="15" spans="1:8" ht="12.75">
      <c r="A15" s="270"/>
      <c r="B15" s="261" t="s">
        <v>29</v>
      </c>
      <c r="C15" s="264">
        <v>6</v>
      </c>
      <c r="D15" s="265">
        <v>978089</v>
      </c>
      <c r="E15" s="5"/>
      <c r="F15" s="39"/>
      <c r="G15" s="39"/>
      <c r="H15" s="39"/>
    </row>
    <row r="16" spans="1:8" ht="12.75">
      <c r="A16" s="270"/>
      <c r="B16" s="261" t="s">
        <v>7</v>
      </c>
      <c r="C16" s="264">
        <v>9</v>
      </c>
      <c r="D16" s="265">
        <v>1890847</v>
      </c>
      <c r="E16" s="5"/>
      <c r="F16" s="39"/>
      <c r="G16" s="39"/>
      <c r="H16" s="39"/>
    </row>
    <row r="17" spans="1:8" ht="12.75">
      <c r="A17" s="270"/>
      <c r="B17" s="261" t="s">
        <v>30</v>
      </c>
      <c r="C17" s="264">
        <v>3</v>
      </c>
      <c r="D17" s="265">
        <v>69382</v>
      </c>
      <c r="E17" s="5"/>
      <c r="F17" s="39"/>
      <c r="G17" s="39"/>
      <c r="H17" s="39"/>
    </row>
    <row r="18" spans="1:8" ht="12.75">
      <c r="A18" s="270"/>
      <c r="B18" s="261" t="s">
        <v>8</v>
      </c>
      <c r="C18" s="264">
        <v>7</v>
      </c>
      <c r="D18" s="265">
        <v>502005</v>
      </c>
      <c r="E18" s="5"/>
      <c r="F18" s="39"/>
      <c r="G18" s="39"/>
      <c r="H18" s="39"/>
    </row>
    <row r="19" spans="1:8" ht="12.75">
      <c r="A19" s="270"/>
      <c r="B19" s="261" t="s">
        <v>31</v>
      </c>
      <c r="C19" s="264">
        <v>1</v>
      </c>
      <c r="D19" s="265">
        <v>4113</v>
      </c>
      <c r="E19" s="5"/>
      <c r="F19" s="39"/>
      <c r="G19" s="39"/>
      <c r="H19" s="39"/>
    </row>
    <row r="20" spans="1:8" ht="12.75">
      <c r="A20" s="270"/>
      <c r="B20" s="261" t="s">
        <v>32</v>
      </c>
      <c r="C20" s="264">
        <v>1</v>
      </c>
      <c r="D20" s="265">
        <v>168919</v>
      </c>
      <c r="E20" s="5"/>
      <c r="F20" s="39"/>
      <c r="G20" s="39"/>
      <c r="H20" s="39"/>
    </row>
    <row r="21" spans="1:8" ht="12.75">
      <c r="A21" s="270"/>
      <c r="B21" s="261" t="s">
        <v>9</v>
      </c>
      <c r="C21" s="264">
        <v>7</v>
      </c>
      <c r="D21" s="265">
        <v>422945</v>
      </c>
      <c r="E21" s="5"/>
      <c r="F21" s="39"/>
      <c r="G21" s="39"/>
      <c r="H21" s="39"/>
    </row>
    <row r="22" spans="1:8" ht="12.75">
      <c r="A22" s="270"/>
      <c r="B22" s="261" t="s">
        <v>90</v>
      </c>
      <c r="C22" s="264"/>
      <c r="D22" s="265"/>
      <c r="E22" s="5"/>
      <c r="F22" s="39"/>
      <c r="G22" s="39"/>
      <c r="H22" s="39"/>
    </row>
    <row r="23" spans="1:8" ht="12.75">
      <c r="A23" s="270"/>
      <c r="B23" s="261" t="s">
        <v>10</v>
      </c>
      <c r="C23" s="264">
        <v>2</v>
      </c>
      <c r="D23" s="265">
        <v>50885</v>
      </c>
      <c r="E23" s="5"/>
      <c r="F23" s="39"/>
      <c r="G23" s="39"/>
      <c r="H23" s="39"/>
    </row>
    <row r="24" spans="1:8" ht="12.75">
      <c r="A24" s="270"/>
      <c r="B24" s="261" t="s">
        <v>33</v>
      </c>
      <c r="C24" s="264">
        <v>5</v>
      </c>
      <c r="D24" s="265">
        <v>466394</v>
      </c>
      <c r="E24" s="5"/>
      <c r="F24" s="39"/>
      <c r="G24" s="39"/>
      <c r="H24" s="39"/>
    </row>
    <row r="25" spans="1:5" s="107" customFormat="1" ht="12.75">
      <c r="A25" s="270"/>
      <c r="B25" s="261" t="s">
        <v>91</v>
      </c>
      <c r="C25" s="264"/>
      <c r="D25" s="261"/>
      <c r="E25" s="125"/>
    </row>
    <row r="26" spans="1:8" ht="12.75">
      <c r="A26" s="270"/>
      <c r="B26" s="261" t="s">
        <v>11</v>
      </c>
      <c r="C26" s="264">
        <v>17</v>
      </c>
      <c r="D26" s="265">
        <v>1528372</v>
      </c>
      <c r="E26" s="5"/>
      <c r="F26" s="39"/>
      <c r="G26" s="39"/>
      <c r="H26" s="39"/>
    </row>
    <row r="27" spans="1:8" ht="12.75">
      <c r="A27" s="270"/>
      <c r="B27" s="262" t="s">
        <v>34</v>
      </c>
      <c r="C27" s="266"/>
      <c r="D27" s="267"/>
      <c r="E27" s="5"/>
      <c r="F27" s="39"/>
      <c r="G27" s="39"/>
      <c r="H27" s="39"/>
    </row>
    <row r="28" spans="1:8" ht="12.75">
      <c r="A28" s="263"/>
      <c r="B28" s="260" t="s">
        <v>0</v>
      </c>
      <c r="C28" s="268">
        <f>SUM(C14:C26)</f>
        <v>111</v>
      </c>
      <c r="D28" s="269">
        <f>SUM(D14:D27)</f>
        <v>6559119</v>
      </c>
      <c r="E28" s="5"/>
      <c r="F28" s="39"/>
      <c r="G28" s="39"/>
      <c r="H28" s="39"/>
    </row>
    <row r="29" spans="1:8" ht="12.75">
      <c r="A29" s="263"/>
      <c r="B29" s="260"/>
      <c r="C29" s="268"/>
      <c r="D29" s="269"/>
      <c r="E29" s="5"/>
      <c r="F29" s="39"/>
      <c r="G29" s="39"/>
      <c r="H29" s="39"/>
    </row>
    <row r="30" spans="1:8" ht="24">
      <c r="A30" s="263" t="s">
        <v>117</v>
      </c>
      <c r="B30" s="261" t="s">
        <v>12</v>
      </c>
      <c r="C30" s="264">
        <v>23</v>
      </c>
      <c r="D30" s="265">
        <v>1584069</v>
      </c>
      <c r="E30" s="5"/>
      <c r="F30" s="39"/>
      <c r="G30" s="39"/>
      <c r="H30" s="39"/>
    </row>
    <row r="31" spans="1:8" ht="12.75">
      <c r="A31" s="270"/>
      <c r="B31" s="261" t="s">
        <v>83</v>
      </c>
      <c r="C31" s="264">
        <v>3</v>
      </c>
      <c r="D31" s="265">
        <v>102840</v>
      </c>
      <c r="E31" s="5"/>
      <c r="F31" s="39"/>
      <c r="G31" s="39"/>
      <c r="H31" s="39"/>
    </row>
    <row r="32" spans="1:8" ht="12.75">
      <c r="A32" s="270"/>
      <c r="B32" s="261" t="s">
        <v>44</v>
      </c>
      <c r="C32" s="264">
        <v>25</v>
      </c>
      <c r="D32" s="265">
        <v>1478806</v>
      </c>
      <c r="E32" s="5"/>
      <c r="F32" s="39"/>
      <c r="G32" s="39"/>
      <c r="H32" s="39"/>
    </row>
    <row r="33" spans="1:8" ht="12.75">
      <c r="A33" s="270"/>
      <c r="B33" s="261" t="s">
        <v>45</v>
      </c>
      <c r="C33" s="264">
        <v>1</v>
      </c>
      <c r="D33" s="265">
        <v>130000</v>
      </c>
      <c r="E33" s="5"/>
      <c r="F33" s="39"/>
      <c r="G33" s="39"/>
      <c r="H33" s="39"/>
    </row>
    <row r="34" spans="1:5" s="76" customFormat="1" ht="12.75">
      <c r="A34" s="270"/>
      <c r="B34" s="262" t="s">
        <v>46</v>
      </c>
      <c r="C34" s="266">
        <v>4</v>
      </c>
      <c r="D34" s="267">
        <v>1759335</v>
      </c>
      <c r="E34" s="124"/>
    </row>
    <row r="35" spans="1:5" s="76" customFormat="1" ht="12.75">
      <c r="A35" s="263"/>
      <c r="B35" s="260" t="s">
        <v>0</v>
      </c>
      <c r="C35" s="268">
        <f>SUM(C30:C34)</f>
        <v>56</v>
      </c>
      <c r="D35" s="269">
        <f>SUM(D30:D34)</f>
        <v>5055050</v>
      </c>
      <c r="E35" s="124"/>
    </row>
    <row r="36" spans="1:8" ht="12.75">
      <c r="A36" s="263"/>
      <c r="B36" s="260"/>
      <c r="C36" s="268"/>
      <c r="D36" s="269"/>
      <c r="E36" s="5"/>
      <c r="F36" s="39"/>
      <c r="G36" s="39"/>
      <c r="H36" s="39"/>
    </row>
    <row r="37" spans="1:8" ht="24">
      <c r="A37" s="263" t="s">
        <v>116</v>
      </c>
      <c r="B37" s="261" t="s">
        <v>37</v>
      </c>
      <c r="C37" s="264">
        <v>4</v>
      </c>
      <c r="D37" s="265">
        <v>508734</v>
      </c>
      <c r="E37" s="5"/>
      <c r="F37" s="39"/>
      <c r="G37" s="39"/>
      <c r="H37" s="39"/>
    </row>
    <row r="38" spans="1:8" ht="12.75">
      <c r="A38" s="270"/>
      <c r="B38" s="261" t="s">
        <v>38</v>
      </c>
      <c r="C38" s="264">
        <v>3</v>
      </c>
      <c r="D38" s="265">
        <v>440000</v>
      </c>
      <c r="E38" s="5"/>
      <c r="F38" s="39"/>
      <c r="G38" s="39"/>
      <c r="H38" s="39"/>
    </row>
    <row r="39" spans="1:5" s="107" customFormat="1" ht="12.75">
      <c r="A39" s="270"/>
      <c r="B39" s="261" t="s">
        <v>92</v>
      </c>
      <c r="C39" s="264">
        <v>4</v>
      </c>
      <c r="D39" s="265">
        <v>362983</v>
      </c>
      <c r="E39" s="125"/>
    </row>
    <row r="40" spans="1:5" s="107" customFormat="1" ht="12.75">
      <c r="A40" s="270"/>
      <c r="B40" s="261" t="s">
        <v>13</v>
      </c>
      <c r="C40" s="264">
        <v>10</v>
      </c>
      <c r="D40" s="265">
        <v>1678620</v>
      </c>
      <c r="E40" s="125"/>
    </row>
    <row r="41" spans="1:5" s="107" customFormat="1" ht="12.75">
      <c r="A41" s="270"/>
      <c r="B41" s="262" t="s">
        <v>14</v>
      </c>
      <c r="C41" s="266">
        <v>7</v>
      </c>
      <c r="D41" s="267">
        <v>1242519</v>
      </c>
      <c r="E41" s="125"/>
    </row>
    <row r="42" spans="1:5" s="107" customFormat="1" ht="12.75">
      <c r="A42" s="263"/>
      <c r="B42" s="260" t="s">
        <v>0</v>
      </c>
      <c r="C42" s="268">
        <f>SUM(C37:C41)</f>
        <v>28</v>
      </c>
      <c r="D42" s="269">
        <f>SUM(D37:D41)</f>
        <v>4232856</v>
      </c>
      <c r="E42" s="125"/>
    </row>
    <row r="43" spans="1:5" s="107" customFormat="1" ht="12.75">
      <c r="A43" s="263"/>
      <c r="B43" s="260"/>
      <c r="C43" s="268"/>
      <c r="D43" s="269"/>
      <c r="E43" s="125"/>
    </row>
    <row r="44" spans="1:5" s="107" customFormat="1" ht="12.75">
      <c r="A44" s="263" t="s">
        <v>51</v>
      </c>
      <c r="B44" s="260" t="s">
        <v>0</v>
      </c>
      <c r="C44" s="268">
        <v>3</v>
      </c>
      <c r="D44" s="269">
        <v>442500</v>
      </c>
      <c r="E44" s="125"/>
    </row>
    <row r="45" spans="1:5" s="107" customFormat="1" ht="12.75">
      <c r="A45" s="263"/>
      <c r="B45" s="260"/>
      <c r="C45" s="268"/>
      <c r="D45" s="269"/>
      <c r="E45" s="125"/>
    </row>
    <row r="46" spans="1:8" ht="12.75">
      <c r="A46" s="263" t="s">
        <v>52</v>
      </c>
      <c r="B46" s="261" t="s">
        <v>53</v>
      </c>
      <c r="C46" s="264">
        <v>2</v>
      </c>
      <c r="D46" s="265">
        <v>258000</v>
      </c>
      <c r="E46" s="5"/>
      <c r="F46" s="39"/>
      <c r="G46" s="39"/>
      <c r="H46" s="39"/>
    </row>
    <row r="47" spans="1:8" ht="12.75">
      <c r="A47" s="270"/>
      <c r="B47" s="262" t="s">
        <v>54</v>
      </c>
      <c r="C47" s="266">
        <v>3</v>
      </c>
      <c r="D47" s="267">
        <v>31112</v>
      </c>
      <c r="E47" s="5"/>
      <c r="F47" s="39"/>
      <c r="G47" s="39"/>
      <c r="H47" s="39"/>
    </row>
    <row r="48" spans="1:8" ht="12.75">
      <c r="A48" s="263"/>
      <c r="B48" s="260" t="s">
        <v>0</v>
      </c>
      <c r="C48" s="268">
        <f>SUM(C46:C47)</f>
        <v>5</v>
      </c>
      <c r="D48" s="269">
        <f>SUM(D46:D47)</f>
        <v>289112</v>
      </c>
      <c r="E48" s="5"/>
      <c r="F48" s="39"/>
      <c r="G48" s="39"/>
      <c r="H48" s="39"/>
    </row>
    <row r="49" spans="1:8" ht="12.75">
      <c r="A49" s="263"/>
      <c r="B49" s="260"/>
      <c r="C49" s="268"/>
      <c r="D49" s="269"/>
      <c r="E49" s="5"/>
      <c r="F49" s="39"/>
      <c r="G49" s="39"/>
      <c r="H49" s="39"/>
    </row>
    <row r="50" spans="1:8" ht="12.75">
      <c r="A50" s="263" t="s">
        <v>102</v>
      </c>
      <c r="B50" s="261" t="s">
        <v>15</v>
      </c>
      <c r="C50" s="264">
        <v>14</v>
      </c>
      <c r="D50" s="265">
        <v>5510202</v>
      </c>
      <c r="E50" s="5"/>
      <c r="F50" s="39"/>
      <c r="G50" s="39"/>
      <c r="H50" s="39"/>
    </row>
    <row r="51" spans="1:8" ht="12.75">
      <c r="A51" s="270"/>
      <c r="B51" s="261" t="s">
        <v>16</v>
      </c>
      <c r="C51" s="264">
        <v>15</v>
      </c>
      <c r="D51" s="265">
        <v>4585629</v>
      </c>
      <c r="E51" s="5"/>
      <c r="F51" s="39"/>
      <c r="G51" s="39"/>
      <c r="H51" s="39"/>
    </row>
    <row r="52" spans="1:8" ht="12.75">
      <c r="A52" s="270"/>
      <c r="B52" s="261" t="s">
        <v>17</v>
      </c>
      <c r="C52" s="264">
        <v>7</v>
      </c>
      <c r="D52" s="265">
        <v>4733982</v>
      </c>
      <c r="E52" s="5"/>
      <c r="F52" s="39"/>
      <c r="G52" s="39"/>
      <c r="H52" s="39"/>
    </row>
    <row r="53" spans="1:8" ht="12.75">
      <c r="A53" s="270"/>
      <c r="B53" s="261" t="s">
        <v>93</v>
      </c>
      <c r="C53" s="264">
        <v>1</v>
      </c>
      <c r="D53" s="265">
        <v>23500</v>
      </c>
      <c r="E53" s="5"/>
      <c r="F53" s="39"/>
      <c r="G53" s="39"/>
      <c r="H53" s="39"/>
    </row>
    <row r="54" spans="1:8" ht="12.75">
      <c r="A54" s="270"/>
      <c r="B54" s="261" t="s">
        <v>40</v>
      </c>
      <c r="C54" s="264">
        <v>4</v>
      </c>
      <c r="D54" s="265">
        <v>275615</v>
      </c>
      <c r="E54" s="5"/>
      <c r="F54" s="39"/>
      <c r="G54" s="39"/>
      <c r="H54" s="39"/>
    </row>
    <row r="55" spans="1:8" ht="12.75">
      <c r="A55" s="270"/>
      <c r="B55" s="261" t="s">
        <v>19</v>
      </c>
      <c r="C55" s="264">
        <v>76</v>
      </c>
      <c r="D55" s="265">
        <v>17630807</v>
      </c>
      <c r="E55" s="5"/>
      <c r="F55" s="39"/>
      <c r="G55" s="39"/>
      <c r="H55" s="39"/>
    </row>
    <row r="56" spans="1:8" ht="12.75">
      <c r="A56" s="270"/>
      <c r="B56" s="261" t="s">
        <v>41</v>
      </c>
      <c r="C56" s="264">
        <v>10</v>
      </c>
      <c r="D56" s="265">
        <v>5025125</v>
      </c>
      <c r="E56" s="5"/>
      <c r="F56" s="39"/>
      <c r="G56" s="39"/>
      <c r="H56" s="39"/>
    </row>
    <row r="57" spans="1:8" ht="12.75">
      <c r="A57" s="270"/>
      <c r="B57" s="261" t="s">
        <v>20</v>
      </c>
      <c r="C57" s="264">
        <v>12</v>
      </c>
      <c r="D57" s="265">
        <v>2323686</v>
      </c>
      <c r="E57" s="5"/>
      <c r="F57" s="39"/>
      <c r="G57" s="39"/>
      <c r="H57" s="39"/>
    </row>
    <row r="58" spans="1:8" ht="12.75">
      <c r="A58" s="270"/>
      <c r="B58" s="261" t="s">
        <v>42</v>
      </c>
      <c r="C58" s="264">
        <v>9</v>
      </c>
      <c r="D58" s="265">
        <v>1667172</v>
      </c>
      <c r="E58" s="5"/>
      <c r="F58" s="39"/>
      <c r="G58" s="39"/>
      <c r="H58" s="39"/>
    </row>
    <row r="59" spans="1:8" ht="12.75">
      <c r="A59" s="270"/>
      <c r="B59" s="261" t="s">
        <v>21</v>
      </c>
      <c r="C59" s="264">
        <v>16</v>
      </c>
      <c r="D59" s="265">
        <v>5125684</v>
      </c>
      <c r="E59" s="5"/>
      <c r="F59" s="39"/>
      <c r="G59" s="39"/>
      <c r="H59" s="39"/>
    </row>
    <row r="60" spans="1:8" ht="12.75">
      <c r="A60" s="270"/>
      <c r="B60" s="261" t="s">
        <v>22</v>
      </c>
      <c r="C60" s="264">
        <v>9</v>
      </c>
      <c r="D60" s="265">
        <v>1527571</v>
      </c>
      <c r="E60" s="5"/>
      <c r="F60" s="39"/>
      <c r="G60" s="39"/>
      <c r="H60" s="39"/>
    </row>
    <row r="61" spans="1:8" ht="12.75">
      <c r="A61" s="270"/>
      <c r="B61" s="261" t="s">
        <v>23</v>
      </c>
      <c r="C61" s="264">
        <v>39</v>
      </c>
      <c r="D61" s="265">
        <v>8728631</v>
      </c>
      <c r="E61" s="5"/>
      <c r="F61" s="39"/>
      <c r="G61" s="39"/>
      <c r="H61" s="39"/>
    </row>
    <row r="62" spans="1:8" ht="12.75">
      <c r="A62" s="270"/>
      <c r="B62" s="261" t="s">
        <v>24</v>
      </c>
      <c r="C62" s="264">
        <v>30</v>
      </c>
      <c r="D62" s="265">
        <v>8886902</v>
      </c>
      <c r="E62" s="5"/>
      <c r="F62" s="39"/>
      <c r="G62" s="39"/>
      <c r="H62" s="39"/>
    </row>
    <row r="63" spans="1:5" s="107" customFormat="1" ht="12.75">
      <c r="A63" s="270"/>
      <c r="B63" s="261" t="s">
        <v>25</v>
      </c>
      <c r="C63" s="264">
        <v>15</v>
      </c>
      <c r="D63" s="265">
        <v>3577688</v>
      </c>
      <c r="E63" s="125"/>
    </row>
    <row r="64" spans="1:5" s="107" customFormat="1" ht="12.75">
      <c r="A64" s="270"/>
      <c r="B64" s="261" t="s">
        <v>26</v>
      </c>
      <c r="C64" s="264">
        <v>27</v>
      </c>
      <c r="D64" s="265">
        <v>6878695</v>
      </c>
      <c r="E64" s="125"/>
    </row>
    <row r="65" spans="1:5" s="107" customFormat="1" ht="12.75">
      <c r="A65" s="270"/>
      <c r="B65" s="261" t="s">
        <v>43</v>
      </c>
      <c r="C65" s="264">
        <v>2</v>
      </c>
      <c r="D65" s="265">
        <v>202908</v>
      </c>
      <c r="E65" s="125"/>
    </row>
    <row r="66" spans="1:8" ht="12.75">
      <c r="A66" s="270"/>
      <c r="B66" s="261" t="s">
        <v>27</v>
      </c>
      <c r="C66" s="264">
        <v>8</v>
      </c>
      <c r="D66" s="265">
        <v>467824</v>
      </c>
      <c r="E66" s="5"/>
      <c r="F66" s="39"/>
      <c r="G66" s="39"/>
      <c r="H66" s="39"/>
    </row>
    <row r="67" spans="1:8" ht="12.75">
      <c r="A67" s="270"/>
      <c r="B67" s="262" t="s">
        <v>109</v>
      </c>
      <c r="C67" s="266">
        <v>24</v>
      </c>
      <c r="D67" s="267">
        <v>4339630</v>
      </c>
      <c r="E67" s="5"/>
      <c r="F67" s="39"/>
      <c r="G67" s="39"/>
      <c r="H67" s="39"/>
    </row>
    <row r="68" spans="1:8" ht="12.75">
      <c r="A68" s="263"/>
      <c r="B68" s="260" t="s">
        <v>0</v>
      </c>
      <c r="C68" s="268">
        <f>SUM(C50:C67)</f>
        <v>318</v>
      </c>
      <c r="D68" s="269">
        <f>SUM(D50:D67)</f>
        <v>81511251</v>
      </c>
      <c r="E68" s="5"/>
      <c r="F68" s="39"/>
      <c r="G68" s="39"/>
      <c r="H68" s="39"/>
    </row>
    <row r="69" spans="1:8" ht="12.75">
      <c r="A69" s="263"/>
      <c r="B69" s="260"/>
      <c r="C69" s="268"/>
      <c r="D69" s="269"/>
      <c r="E69" s="5"/>
      <c r="F69" s="39"/>
      <c r="G69" s="39"/>
      <c r="H69" s="39"/>
    </row>
    <row r="70" spans="1:8" ht="24">
      <c r="A70" s="263" t="s">
        <v>118</v>
      </c>
      <c r="B70" s="260" t="s">
        <v>0</v>
      </c>
      <c r="C70" s="268">
        <v>17</v>
      </c>
      <c r="D70" s="269">
        <v>5843744</v>
      </c>
      <c r="E70" s="5"/>
      <c r="F70" s="39"/>
      <c r="G70" s="39"/>
      <c r="H70" s="39"/>
    </row>
    <row r="71" spans="1:8" ht="12.75">
      <c r="A71" s="263"/>
      <c r="B71" s="260"/>
      <c r="C71" s="268"/>
      <c r="D71" s="269"/>
      <c r="E71" s="5"/>
      <c r="F71" s="39"/>
      <c r="G71" s="39"/>
      <c r="H71" s="39"/>
    </row>
    <row r="72" spans="1:8" ht="24">
      <c r="A72" s="263" t="s">
        <v>103</v>
      </c>
      <c r="B72" s="261" t="s">
        <v>133</v>
      </c>
      <c r="C72" s="264">
        <v>2</v>
      </c>
      <c r="D72" s="265">
        <v>323095</v>
      </c>
      <c r="E72" s="5"/>
      <c r="F72" s="39"/>
      <c r="G72" s="39"/>
      <c r="H72" s="39"/>
    </row>
    <row r="73" spans="1:8" ht="12.75">
      <c r="A73" s="270"/>
      <c r="B73" s="261" t="s">
        <v>39</v>
      </c>
      <c r="C73" s="264">
        <v>1</v>
      </c>
      <c r="D73" s="265">
        <v>95000</v>
      </c>
      <c r="E73" s="5"/>
      <c r="F73" s="39"/>
      <c r="G73" s="39"/>
      <c r="H73" s="39"/>
    </row>
    <row r="74" spans="1:8" ht="12.75">
      <c r="A74" s="270"/>
      <c r="B74" s="261" t="s">
        <v>134</v>
      </c>
      <c r="C74" s="264">
        <v>4</v>
      </c>
      <c r="D74" s="265">
        <v>752649</v>
      </c>
      <c r="E74" s="5"/>
      <c r="F74" s="39"/>
      <c r="G74" s="39"/>
      <c r="H74" s="39"/>
    </row>
    <row r="75" spans="1:8" ht="12.75">
      <c r="A75" s="270"/>
      <c r="B75" s="262" t="s">
        <v>135</v>
      </c>
      <c r="C75" s="266">
        <v>3</v>
      </c>
      <c r="D75" s="267">
        <v>354211</v>
      </c>
      <c r="E75" s="5"/>
      <c r="F75" s="39"/>
      <c r="G75" s="39"/>
      <c r="H75" s="39"/>
    </row>
    <row r="76" spans="1:8" ht="12.75">
      <c r="A76" s="263"/>
      <c r="B76" s="260" t="s">
        <v>0</v>
      </c>
      <c r="C76" s="268">
        <f>SUM(C72:C75)</f>
        <v>10</v>
      </c>
      <c r="D76" s="269">
        <f>SUM(D72:D75)</f>
        <v>1524955</v>
      </c>
      <c r="E76" s="5"/>
      <c r="F76" s="39"/>
      <c r="G76" s="39"/>
      <c r="H76" s="39"/>
    </row>
    <row r="77" spans="1:8" ht="12.75">
      <c r="A77" s="263"/>
      <c r="B77" s="260"/>
      <c r="C77" s="268"/>
      <c r="D77" s="269"/>
      <c r="E77" s="5"/>
      <c r="F77" s="39"/>
      <c r="G77" s="39"/>
      <c r="H77" s="39"/>
    </row>
    <row r="78" spans="1:8" ht="36">
      <c r="A78" s="263" t="s">
        <v>119</v>
      </c>
      <c r="B78" s="260" t="s">
        <v>0</v>
      </c>
      <c r="C78" s="268">
        <v>57</v>
      </c>
      <c r="D78" s="269">
        <v>3333994</v>
      </c>
      <c r="E78" s="5"/>
      <c r="F78" s="39"/>
      <c r="G78" s="39"/>
      <c r="H78" s="39"/>
    </row>
    <row r="79" spans="1:8" ht="12.75">
      <c r="A79" s="263"/>
      <c r="B79" s="260"/>
      <c r="C79" s="268"/>
      <c r="D79" s="269"/>
      <c r="E79" s="5"/>
      <c r="F79" s="39"/>
      <c r="G79" s="39"/>
      <c r="H79" s="39"/>
    </row>
    <row r="80" spans="1:8" ht="24">
      <c r="A80" s="263" t="s">
        <v>104</v>
      </c>
      <c r="B80" s="260" t="s">
        <v>0</v>
      </c>
      <c r="C80" s="268">
        <v>2</v>
      </c>
      <c r="D80" s="269">
        <v>101240</v>
      </c>
      <c r="E80" s="5"/>
      <c r="F80" s="39"/>
      <c r="G80" s="39"/>
      <c r="H80" s="39"/>
    </row>
    <row r="81" spans="1:8" ht="12.75">
      <c r="A81" s="263"/>
      <c r="B81" s="260"/>
      <c r="C81" s="268"/>
      <c r="D81" s="269"/>
      <c r="E81" s="5"/>
      <c r="F81" s="39"/>
      <c r="G81" s="39"/>
      <c r="H81" s="39"/>
    </row>
    <row r="82" spans="1:8" ht="12.75">
      <c r="A82" s="263" t="s">
        <v>59</v>
      </c>
      <c r="B82" s="261"/>
      <c r="C82" s="264"/>
      <c r="D82" s="265"/>
      <c r="E82" s="5"/>
      <c r="F82" s="39"/>
      <c r="G82" s="39"/>
      <c r="H82" s="39"/>
    </row>
    <row r="83" spans="1:8" ht="12.75">
      <c r="A83" s="270"/>
      <c r="B83" s="261" t="s">
        <v>110</v>
      </c>
      <c r="C83" s="264">
        <v>2</v>
      </c>
      <c r="D83" s="265">
        <v>36630</v>
      </c>
      <c r="E83" s="5"/>
      <c r="F83" s="39"/>
      <c r="G83" s="39"/>
      <c r="H83" s="39"/>
    </row>
    <row r="84" spans="1:8" ht="12.75">
      <c r="A84" s="270"/>
      <c r="B84" s="261" t="s">
        <v>47</v>
      </c>
      <c r="C84" s="264">
        <v>2</v>
      </c>
      <c r="D84" s="265">
        <v>448064</v>
      </c>
      <c r="E84" s="5"/>
      <c r="F84" s="39"/>
      <c r="G84" s="39"/>
      <c r="H84" s="39"/>
    </row>
    <row r="85" spans="1:8" ht="12.75">
      <c r="A85" s="270"/>
      <c r="B85" s="261" t="s">
        <v>28</v>
      </c>
      <c r="C85" s="264">
        <v>1</v>
      </c>
      <c r="D85" s="265">
        <v>59096</v>
      </c>
      <c r="E85" s="5"/>
      <c r="F85" s="39"/>
      <c r="G85" s="39"/>
      <c r="H85" s="39"/>
    </row>
    <row r="86" spans="1:8" ht="12.75">
      <c r="A86" s="270"/>
      <c r="B86" s="261" t="s">
        <v>48</v>
      </c>
      <c r="C86" s="264">
        <v>2</v>
      </c>
      <c r="D86" s="265">
        <v>110000</v>
      </c>
      <c r="E86" s="5"/>
      <c r="F86" s="39"/>
      <c r="G86" s="39"/>
      <c r="H86" s="39"/>
    </row>
    <row r="87" spans="1:8" ht="12.75">
      <c r="A87" s="270"/>
      <c r="B87" s="261" t="s">
        <v>132</v>
      </c>
      <c r="C87" s="264">
        <v>3</v>
      </c>
      <c r="D87" s="265">
        <v>816949</v>
      </c>
      <c r="E87" s="5"/>
      <c r="F87" s="39"/>
      <c r="G87" s="39"/>
      <c r="H87" s="39"/>
    </row>
    <row r="88" spans="1:8" ht="12.75">
      <c r="A88" s="270"/>
      <c r="B88" s="261" t="s">
        <v>3</v>
      </c>
      <c r="C88" s="264">
        <v>23</v>
      </c>
      <c r="D88" s="265">
        <v>1482918</v>
      </c>
      <c r="E88" s="5"/>
      <c r="F88" s="39"/>
      <c r="G88" s="39"/>
      <c r="H88" s="39"/>
    </row>
    <row r="89" spans="1:8" ht="12.75">
      <c r="A89" s="270"/>
      <c r="B89" s="261" t="s">
        <v>111</v>
      </c>
      <c r="C89" s="264">
        <v>1</v>
      </c>
      <c r="D89" s="265">
        <v>4900</v>
      </c>
      <c r="E89" s="5"/>
      <c r="F89" s="39"/>
      <c r="G89" s="39"/>
      <c r="H89" s="39"/>
    </row>
    <row r="90" spans="1:5" s="107" customFormat="1" ht="12.75">
      <c r="A90" s="270"/>
      <c r="B90" s="261" t="s">
        <v>94</v>
      </c>
      <c r="C90" s="264">
        <v>4</v>
      </c>
      <c r="D90" s="265">
        <v>100437</v>
      </c>
      <c r="E90" s="125"/>
    </row>
    <row r="91" spans="1:8" ht="12.75">
      <c r="A91" s="270"/>
      <c r="B91" s="261" t="s">
        <v>49</v>
      </c>
      <c r="C91" s="264">
        <v>5</v>
      </c>
      <c r="D91" s="265">
        <v>2881180</v>
      </c>
      <c r="E91" s="5"/>
      <c r="F91" s="39"/>
      <c r="G91" s="39"/>
      <c r="H91" s="39"/>
    </row>
    <row r="92" spans="1:8" ht="12.75">
      <c r="A92" s="270"/>
      <c r="B92" s="262" t="s">
        <v>50</v>
      </c>
      <c r="C92" s="266">
        <v>1</v>
      </c>
      <c r="D92" s="267">
        <v>240027</v>
      </c>
      <c r="E92" s="5"/>
      <c r="F92" s="39"/>
      <c r="G92" s="39"/>
      <c r="H92" s="39"/>
    </row>
    <row r="93" spans="1:8" ht="12.75">
      <c r="A93" s="263"/>
      <c r="B93" s="260" t="s">
        <v>0</v>
      </c>
      <c r="C93" s="268">
        <f>SUM(C82:C92)</f>
        <v>44</v>
      </c>
      <c r="D93" s="269">
        <f>SUM(D82:D92)</f>
        <v>6180201</v>
      </c>
      <c r="E93" s="5"/>
      <c r="F93" s="39"/>
      <c r="G93" s="39"/>
      <c r="H93" s="39"/>
    </row>
    <row r="94" spans="1:8" ht="12.75">
      <c r="A94" s="263"/>
      <c r="B94" s="260"/>
      <c r="C94" s="268"/>
      <c r="D94" s="269"/>
      <c r="E94" s="5"/>
      <c r="F94" s="39"/>
      <c r="G94" s="39"/>
      <c r="H94" s="39"/>
    </row>
    <row r="95" spans="1:7" ht="46.5" customHeight="1">
      <c r="A95" s="263" t="s">
        <v>0</v>
      </c>
      <c r="B95" s="260"/>
      <c r="C95" s="268">
        <f>SUM(C93,C80,C78,C76,C70,C68,C48,C44,C42,C35,C28,C12)</f>
        <v>717</v>
      </c>
      <c r="D95" s="269">
        <f>D28+D12+D42+D76+D68+D35+D93+D44+D48+D70+D80+D78</f>
        <v>123327917</v>
      </c>
      <c r="E95" s="92"/>
      <c r="F95" s="79"/>
      <c r="G95" s="79"/>
    </row>
    <row r="96" spans="1:6" ht="12.75">
      <c r="A96" s="221"/>
      <c r="B96" s="38"/>
      <c r="C96" s="53"/>
      <c r="D96" s="230"/>
      <c r="E96" s="53"/>
      <c r="F96" s="36"/>
    </row>
    <row r="97" spans="1:6" ht="12.75">
      <c r="A97" s="221"/>
      <c r="B97" s="38"/>
      <c r="C97" s="53"/>
      <c r="D97" s="230"/>
      <c r="E97" s="53"/>
      <c r="F97" s="36"/>
    </row>
    <row r="98" spans="1:6" ht="12.75">
      <c r="A98" s="221"/>
      <c r="B98" s="38"/>
      <c r="C98" s="53"/>
      <c r="D98" s="230"/>
      <c r="E98" s="53"/>
      <c r="F98" s="36"/>
    </row>
    <row r="99" spans="1:6" ht="12.75">
      <c r="A99" s="221"/>
      <c r="B99" s="38"/>
      <c r="C99" s="53"/>
      <c r="D99" s="230"/>
      <c r="E99" s="53"/>
      <c r="F99" s="36"/>
    </row>
    <row r="100" spans="1:6" ht="12.75">
      <c r="A100" s="221"/>
      <c r="B100" s="38"/>
      <c r="C100" s="53"/>
      <c r="D100" s="230"/>
      <c r="E100" s="53"/>
      <c r="F100" s="36"/>
    </row>
    <row r="101" spans="1:8" s="60" customFormat="1" ht="12.75">
      <c r="A101" s="221"/>
      <c r="B101" s="40"/>
      <c r="C101" s="58"/>
      <c r="D101" s="231"/>
      <c r="E101" s="58"/>
      <c r="F101" s="40"/>
      <c r="G101" s="56"/>
      <c r="H101" s="40"/>
    </row>
    <row r="102" spans="1:6" ht="12.75">
      <c r="A102" s="221"/>
      <c r="B102" s="38"/>
      <c r="C102" s="53"/>
      <c r="D102" s="230"/>
      <c r="E102" s="53"/>
      <c r="F102" s="36"/>
    </row>
    <row r="103" spans="1:6" ht="12.75">
      <c r="A103" s="221"/>
      <c r="B103" s="38"/>
      <c r="C103" s="53"/>
      <c r="D103" s="230"/>
      <c r="E103" s="53"/>
      <c r="F103" s="36"/>
    </row>
    <row r="104" spans="1:6" ht="12.75">
      <c r="A104" s="221"/>
      <c r="B104" s="38"/>
      <c r="C104" s="53"/>
      <c r="D104" s="230"/>
      <c r="E104" s="53"/>
      <c r="F104" s="36"/>
    </row>
    <row r="105" spans="1:6" ht="12.75">
      <c r="A105" s="221"/>
      <c r="B105" s="38"/>
      <c r="C105" s="53"/>
      <c r="D105" s="230"/>
      <c r="E105" s="53"/>
      <c r="F105" s="36"/>
    </row>
    <row r="106" spans="1:6" ht="12.75">
      <c r="A106" s="221"/>
      <c r="B106" s="38"/>
      <c r="C106" s="52"/>
      <c r="D106" s="230"/>
      <c r="E106" s="53"/>
      <c r="F106" s="36"/>
    </row>
    <row r="107" spans="1:6" ht="12.75">
      <c r="A107" s="221"/>
      <c r="B107" s="61"/>
      <c r="C107" s="123"/>
      <c r="D107" s="232"/>
      <c r="E107" s="63"/>
      <c r="F107" s="36"/>
    </row>
    <row r="108" spans="1:6" ht="12.75">
      <c r="A108" s="221"/>
      <c r="B108" s="38"/>
      <c r="C108" s="52"/>
      <c r="D108" s="230"/>
      <c r="E108" s="53"/>
      <c r="F108" s="36"/>
    </row>
    <row r="109" spans="1:6" ht="12.75">
      <c r="A109" s="221"/>
      <c r="B109" s="38"/>
      <c r="C109" s="52"/>
      <c r="D109" s="230"/>
      <c r="E109" s="53"/>
      <c r="F109" s="36"/>
    </row>
    <row r="110" spans="1:6" ht="12.75">
      <c r="A110" s="221"/>
      <c r="B110" s="38"/>
      <c r="C110" s="52"/>
      <c r="D110" s="230"/>
      <c r="E110" s="53"/>
      <c r="F110" s="36"/>
    </row>
    <row r="111" spans="1:6" ht="12.75">
      <c r="A111" s="221"/>
      <c r="B111" s="38"/>
      <c r="C111" s="52"/>
      <c r="D111" s="230"/>
      <c r="E111" s="53"/>
      <c r="F111" s="36"/>
    </row>
    <row r="112" spans="1:6" ht="12.75">
      <c r="A112" s="221"/>
      <c r="B112" s="38"/>
      <c r="C112" s="52"/>
      <c r="D112" s="230"/>
      <c r="E112" s="53"/>
      <c r="F112" s="36"/>
    </row>
    <row r="113" spans="1:6" ht="12.75">
      <c r="A113" s="221"/>
      <c r="B113" s="38"/>
      <c r="C113" s="52"/>
      <c r="D113" s="230"/>
      <c r="E113" s="53"/>
      <c r="F113" s="36"/>
    </row>
    <row r="114" spans="1:6" ht="12.75">
      <c r="A114" s="221"/>
      <c r="B114" s="38"/>
      <c r="C114" s="52"/>
      <c r="D114" s="230"/>
      <c r="E114" s="53"/>
      <c r="F114" s="36"/>
    </row>
    <row r="115" spans="1:6" ht="12.75">
      <c r="A115" s="221"/>
      <c r="B115" s="38"/>
      <c r="C115" s="52"/>
      <c r="D115" s="230"/>
      <c r="E115" s="53"/>
      <c r="F115" s="36"/>
    </row>
    <row r="116" spans="1:6" ht="12.75">
      <c r="A116" s="221"/>
      <c r="B116" s="38"/>
      <c r="C116" s="52"/>
      <c r="D116" s="230"/>
      <c r="E116" s="53"/>
      <c r="F116" s="36"/>
    </row>
    <row r="117" spans="1:6" ht="12.75">
      <c r="A117" s="221"/>
      <c r="B117" s="38"/>
      <c r="C117" s="52"/>
      <c r="D117" s="230"/>
      <c r="E117" s="53"/>
      <c r="F117" s="36"/>
    </row>
    <row r="118" spans="1:6" ht="12.75">
      <c r="A118" s="221"/>
      <c r="B118" s="38"/>
      <c r="C118" s="52"/>
      <c r="D118" s="230"/>
      <c r="E118" s="53"/>
      <c r="F118" s="36"/>
    </row>
    <row r="119" spans="1:6" ht="12.75">
      <c r="A119" s="222"/>
      <c r="B119" s="38"/>
      <c r="C119" s="52"/>
      <c r="D119" s="230"/>
      <c r="E119" s="53"/>
      <c r="F119" s="36"/>
    </row>
    <row r="120" spans="1:6" ht="12.75">
      <c r="A120" s="222"/>
      <c r="B120" s="38"/>
      <c r="C120" s="52"/>
      <c r="D120" s="230"/>
      <c r="E120" s="53"/>
      <c r="F120" s="36"/>
    </row>
    <row r="121" spans="1:6" ht="12.75">
      <c r="A121" s="222"/>
      <c r="B121" s="38"/>
      <c r="C121" s="52"/>
      <c r="D121" s="230"/>
      <c r="E121" s="53"/>
      <c r="F121" s="36"/>
    </row>
    <row r="122" spans="1:6" ht="12.75">
      <c r="A122" s="222"/>
      <c r="B122" s="38"/>
      <c r="C122" s="52"/>
      <c r="D122" s="230"/>
      <c r="E122" s="53"/>
      <c r="F122" s="36"/>
    </row>
    <row r="123" spans="1:6" ht="12.75">
      <c r="A123" s="222"/>
      <c r="B123" s="38"/>
      <c r="C123" s="52"/>
      <c r="D123" s="230"/>
      <c r="E123" s="53"/>
      <c r="F123" s="36"/>
    </row>
    <row r="124" spans="1:6" ht="12.75">
      <c r="A124" s="222"/>
      <c r="B124" s="38"/>
      <c r="C124" s="52"/>
      <c r="D124" s="230"/>
      <c r="E124" s="53"/>
      <c r="F124" s="36"/>
    </row>
    <row r="125" spans="1:6" ht="12.75">
      <c r="A125" s="222"/>
      <c r="B125" s="38"/>
      <c r="C125" s="52"/>
      <c r="D125" s="230"/>
      <c r="E125" s="53"/>
      <c r="F125" s="36"/>
    </row>
    <row r="126" spans="1:6" ht="12.75">
      <c r="A126" s="222"/>
      <c r="B126" s="38"/>
      <c r="C126" s="52"/>
      <c r="D126" s="230"/>
      <c r="E126" s="53"/>
      <c r="F126" s="36"/>
    </row>
    <row r="127" spans="1:6" ht="12.75">
      <c r="A127" s="222"/>
      <c r="B127" s="38"/>
      <c r="C127" s="52"/>
      <c r="D127" s="230"/>
      <c r="E127" s="53"/>
      <c r="F127" s="36"/>
    </row>
    <row r="128" spans="1:6" ht="12.75">
      <c r="A128" s="222"/>
      <c r="B128" s="38"/>
      <c r="C128" s="52"/>
      <c r="D128" s="230"/>
      <c r="E128" s="53"/>
      <c r="F128" s="36"/>
    </row>
    <row r="129" spans="1:6" ht="12.75">
      <c r="A129" s="222"/>
      <c r="B129" s="38"/>
      <c r="C129" s="52"/>
      <c r="D129" s="230"/>
      <c r="E129" s="53"/>
      <c r="F129" s="36"/>
    </row>
    <row r="130" spans="1:6" ht="12.75">
      <c r="A130" s="222"/>
      <c r="B130" s="38"/>
      <c r="C130" s="52"/>
      <c r="D130" s="230"/>
      <c r="E130" s="53"/>
      <c r="F130" s="36"/>
    </row>
    <row r="131" spans="1:6" ht="12.75">
      <c r="A131" s="222"/>
      <c r="B131" s="38"/>
      <c r="C131" s="52"/>
      <c r="D131" s="230"/>
      <c r="E131" s="53"/>
      <c r="F131" s="36"/>
    </row>
    <row r="132" spans="1:6" ht="12.75">
      <c r="A132" s="222"/>
      <c r="B132" s="38"/>
      <c r="C132" s="52"/>
      <c r="D132" s="230"/>
      <c r="E132" s="53"/>
      <c r="F132" s="36"/>
    </row>
    <row r="133" spans="1:6" ht="12.75">
      <c r="A133" s="222"/>
      <c r="B133" s="38"/>
      <c r="C133" s="52"/>
      <c r="D133" s="230"/>
      <c r="E133" s="53"/>
      <c r="F133" s="36"/>
    </row>
    <row r="134" spans="1:6" ht="12.75">
      <c r="A134" s="222"/>
      <c r="B134" s="38"/>
      <c r="C134" s="52"/>
      <c r="D134" s="230"/>
      <c r="E134" s="53"/>
      <c r="F134" s="36"/>
    </row>
    <row r="135" spans="1:6" ht="12.75">
      <c r="A135" s="222"/>
      <c r="B135" s="38"/>
      <c r="C135" s="52"/>
      <c r="D135" s="230"/>
      <c r="E135" s="53"/>
      <c r="F135" s="36"/>
    </row>
    <row r="136" spans="1:6" ht="12.75">
      <c r="A136" s="222"/>
      <c r="B136" s="38"/>
      <c r="C136" s="52"/>
      <c r="D136" s="230"/>
      <c r="E136" s="53"/>
      <c r="F136" s="36"/>
    </row>
    <row r="137" spans="1:6" ht="12.75">
      <c r="A137" s="222"/>
      <c r="B137" s="38"/>
      <c r="C137" s="52"/>
      <c r="D137" s="230"/>
      <c r="E137" s="53"/>
      <c r="F137" s="36"/>
    </row>
    <row r="138" spans="1:6" ht="12.75">
      <c r="A138" s="222"/>
      <c r="B138" s="38"/>
      <c r="C138" s="52"/>
      <c r="D138" s="230"/>
      <c r="E138" s="53"/>
      <c r="F138" s="36"/>
    </row>
    <row r="139" spans="1:6" ht="12.75">
      <c r="A139" s="222"/>
      <c r="B139" s="38"/>
      <c r="C139" s="52"/>
      <c r="D139" s="230"/>
      <c r="E139" s="53"/>
      <c r="F139" s="36"/>
    </row>
    <row r="140" spans="1:6" ht="12.75">
      <c r="A140" s="222"/>
      <c r="B140" s="38"/>
      <c r="C140" s="52"/>
      <c r="D140" s="230"/>
      <c r="E140" s="53"/>
      <c r="F140" s="36"/>
    </row>
    <row r="141" spans="1:6" ht="12.75">
      <c r="A141" s="222"/>
      <c r="B141" s="38"/>
      <c r="C141" s="52"/>
      <c r="D141" s="230"/>
      <c r="E141" s="53"/>
      <c r="F141" s="36"/>
    </row>
    <row r="142" spans="1:6" ht="12.75">
      <c r="A142" s="222"/>
      <c r="B142" s="38"/>
      <c r="C142" s="52"/>
      <c r="D142" s="230"/>
      <c r="E142" s="53"/>
      <c r="F142" s="36"/>
    </row>
    <row r="143" spans="1:6" ht="12.75">
      <c r="A143" s="222"/>
      <c r="B143" s="38"/>
      <c r="C143" s="52"/>
      <c r="D143" s="230"/>
      <c r="E143" s="53"/>
      <c r="F143" s="36"/>
    </row>
    <row r="144" spans="1:6" ht="12.75">
      <c r="A144" s="222"/>
      <c r="B144" s="38"/>
      <c r="C144" s="52"/>
      <c r="D144" s="230"/>
      <c r="E144" s="53"/>
      <c r="F144" s="36"/>
    </row>
    <row r="145" spans="1:6" ht="12.75">
      <c r="A145" s="222"/>
      <c r="B145" s="38"/>
      <c r="C145" s="52"/>
      <c r="D145" s="230"/>
      <c r="E145" s="53"/>
      <c r="F145" s="36"/>
    </row>
    <row r="146" spans="1:6" ht="12.75">
      <c r="A146" s="222"/>
      <c r="B146" s="38"/>
      <c r="C146" s="52"/>
      <c r="D146" s="230"/>
      <c r="E146" s="53"/>
      <c r="F146" s="36"/>
    </row>
    <row r="147" spans="1:6" ht="12.75">
      <c r="A147" s="222"/>
      <c r="B147" s="38"/>
      <c r="C147" s="52"/>
      <c r="D147" s="230"/>
      <c r="E147" s="53"/>
      <c r="F147" s="36"/>
    </row>
    <row r="148" spans="1:6" ht="12.75">
      <c r="A148" s="222"/>
      <c r="B148" s="38"/>
      <c r="C148" s="52"/>
      <c r="D148" s="230"/>
      <c r="E148" s="53"/>
      <c r="F148" s="36"/>
    </row>
    <row r="149" spans="1:6" ht="12.75">
      <c r="A149" s="222"/>
      <c r="B149" s="38"/>
      <c r="C149" s="52"/>
      <c r="D149" s="230"/>
      <c r="E149" s="53"/>
      <c r="F149" s="36"/>
    </row>
    <row r="150" spans="1:6" ht="12.75">
      <c r="A150" s="222"/>
      <c r="B150" s="38"/>
      <c r="C150" s="52"/>
      <c r="D150" s="230"/>
      <c r="E150" s="53"/>
      <c r="F150" s="36"/>
    </row>
    <row r="151" spans="1:6" ht="12.75">
      <c r="A151" s="222"/>
      <c r="B151" s="38"/>
      <c r="C151" s="52"/>
      <c r="D151" s="230"/>
      <c r="E151" s="53"/>
      <c r="F151" s="36"/>
    </row>
    <row r="152" spans="1:6" ht="12.75">
      <c r="A152" s="222"/>
      <c r="B152" s="38"/>
      <c r="C152" s="52"/>
      <c r="D152" s="230"/>
      <c r="E152" s="53"/>
      <c r="F152" s="36"/>
    </row>
    <row r="153" spans="1:6" ht="12.75">
      <c r="A153" s="222"/>
      <c r="B153" s="38"/>
      <c r="C153" s="52"/>
      <c r="D153" s="230"/>
      <c r="E153" s="53"/>
      <c r="F153" s="36"/>
    </row>
    <row r="154" spans="1:6" ht="12.75">
      <c r="A154" s="222"/>
      <c r="B154" s="38"/>
      <c r="C154" s="52"/>
      <c r="D154" s="230"/>
      <c r="E154" s="53"/>
      <c r="F154" s="36"/>
    </row>
    <row r="155" spans="1:6" ht="12.75">
      <c r="A155" s="222"/>
      <c r="B155" s="38"/>
      <c r="C155" s="52"/>
      <c r="D155" s="230"/>
      <c r="E155" s="53"/>
      <c r="F155" s="36"/>
    </row>
    <row r="156" spans="1:6" ht="12.75">
      <c r="A156" s="222"/>
      <c r="B156" s="38"/>
      <c r="C156" s="52"/>
      <c r="D156" s="230"/>
      <c r="E156" s="53"/>
      <c r="F156" s="36"/>
    </row>
    <row r="157" spans="1:6" ht="12.75">
      <c r="A157" s="222"/>
      <c r="B157" s="38"/>
      <c r="C157" s="52"/>
      <c r="D157" s="230"/>
      <c r="E157" s="53"/>
      <c r="F157" s="36"/>
    </row>
    <row r="158" spans="1:6" ht="12.75">
      <c r="A158" s="222"/>
      <c r="B158" s="38"/>
      <c r="C158" s="52"/>
      <c r="D158" s="230"/>
      <c r="E158" s="53"/>
      <c r="F158" s="36"/>
    </row>
    <row r="159" spans="1:6" ht="12.75">
      <c r="A159" s="222"/>
      <c r="B159" s="38"/>
      <c r="C159" s="52"/>
      <c r="D159" s="230"/>
      <c r="E159" s="53"/>
      <c r="F159" s="36"/>
    </row>
    <row r="160" spans="1:6" ht="12.75">
      <c r="A160" s="222"/>
      <c r="B160" s="38"/>
      <c r="C160" s="52"/>
      <c r="D160" s="230"/>
      <c r="E160" s="53"/>
      <c r="F160" s="36"/>
    </row>
    <row r="161" spans="1:6" ht="12.75">
      <c r="A161" s="222"/>
      <c r="B161" s="38"/>
      <c r="C161" s="52"/>
      <c r="D161" s="230"/>
      <c r="E161" s="53"/>
      <c r="F161" s="36"/>
    </row>
    <row r="162" spans="1:6" ht="12.75">
      <c r="A162" s="222"/>
      <c r="B162" s="38"/>
      <c r="C162" s="52"/>
      <c r="D162" s="230"/>
      <c r="E162" s="53"/>
      <c r="F162" s="36"/>
    </row>
    <row r="163" spans="1:6" ht="12.75">
      <c r="A163" s="222"/>
      <c r="B163" s="38"/>
      <c r="C163" s="52"/>
      <c r="D163" s="230"/>
      <c r="E163" s="53"/>
      <c r="F163" s="36"/>
    </row>
    <row r="164" spans="1:6" ht="12.75">
      <c r="A164" s="222"/>
      <c r="B164" s="38"/>
      <c r="C164" s="52"/>
      <c r="D164" s="230"/>
      <c r="E164" s="53"/>
      <c r="F164" s="36"/>
    </row>
    <row r="165" spans="1:6" ht="12.75">
      <c r="A165" s="222"/>
      <c r="B165" s="38"/>
      <c r="C165" s="52"/>
      <c r="D165" s="230"/>
      <c r="E165" s="53"/>
      <c r="F165" s="36"/>
    </row>
    <row r="166" spans="1:6" ht="12.75">
      <c r="A166" s="222"/>
      <c r="B166" s="38"/>
      <c r="C166" s="52"/>
      <c r="D166" s="230"/>
      <c r="E166" s="53"/>
      <c r="F166" s="36"/>
    </row>
    <row r="167" spans="1:6" ht="12.75">
      <c r="A167" s="222"/>
      <c r="B167" s="38"/>
      <c r="C167" s="52"/>
      <c r="D167" s="230"/>
      <c r="E167" s="53"/>
      <c r="F167" s="36"/>
    </row>
    <row r="168" spans="1:6" ht="12.75">
      <c r="A168" s="222"/>
      <c r="B168" s="38"/>
      <c r="C168" s="52"/>
      <c r="D168" s="230"/>
      <c r="E168" s="53"/>
      <c r="F168" s="36"/>
    </row>
    <row r="169" spans="1:6" ht="12.75">
      <c r="A169" s="222"/>
      <c r="B169" s="38"/>
      <c r="C169" s="52"/>
      <c r="D169" s="230"/>
      <c r="E169" s="53"/>
      <c r="F169" s="36"/>
    </row>
    <row r="170" spans="1:6" ht="12.75">
      <c r="A170" s="222"/>
      <c r="B170" s="38"/>
      <c r="C170" s="52"/>
      <c r="D170" s="230"/>
      <c r="E170" s="53"/>
      <c r="F170" s="36"/>
    </row>
    <row r="171" spans="1:6" ht="12.75">
      <c r="A171" s="222"/>
      <c r="B171" s="38"/>
      <c r="C171" s="52"/>
      <c r="D171" s="230"/>
      <c r="E171" s="53"/>
      <c r="F171" s="36"/>
    </row>
    <row r="172" spans="1:6" ht="12.75">
      <c r="A172" s="222"/>
      <c r="B172" s="38"/>
      <c r="C172" s="52"/>
      <c r="D172" s="230"/>
      <c r="E172" s="53"/>
      <c r="F172" s="36"/>
    </row>
    <row r="173" spans="1:6" ht="12.75">
      <c r="A173" s="222"/>
      <c r="B173" s="38"/>
      <c r="C173" s="52"/>
      <c r="D173" s="230"/>
      <c r="E173" s="53"/>
      <c r="F173" s="36"/>
    </row>
    <row r="174" spans="1:6" ht="12.75">
      <c r="A174" s="222"/>
      <c r="B174" s="38"/>
      <c r="C174" s="52"/>
      <c r="D174" s="230"/>
      <c r="E174" s="53"/>
      <c r="F174" s="36"/>
    </row>
    <row r="175" spans="1:6" ht="12.75">
      <c r="A175" s="222"/>
      <c r="B175" s="38"/>
      <c r="C175" s="52"/>
      <c r="D175" s="230"/>
      <c r="E175" s="53"/>
      <c r="F175" s="36"/>
    </row>
    <row r="176" spans="1:6" ht="12.75">
      <c r="A176" s="222"/>
      <c r="B176" s="38"/>
      <c r="C176" s="52"/>
      <c r="D176" s="230"/>
      <c r="E176" s="53"/>
      <c r="F176" s="36"/>
    </row>
    <row r="177" spans="1:6" ht="12.75">
      <c r="A177" s="222"/>
      <c r="B177" s="38"/>
      <c r="C177" s="52"/>
      <c r="D177" s="230"/>
      <c r="E177" s="53"/>
      <c r="F177" s="36"/>
    </row>
    <row r="178" spans="1:6" ht="12.75">
      <c r="A178" s="222"/>
      <c r="B178" s="38"/>
      <c r="C178" s="52"/>
      <c r="D178" s="230"/>
      <c r="E178" s="53"/>
      <c r="F178" s="36"/>
    </row>
    <row r="179" spans="1:6" ht="12.75">
      <c r="A179" s="222"/>
      <c r="B179" s="38"/>
      <c r="C179" s="52"/>
      <c r="D179" s="230"/>
      <c r="E179" s="53"/>
      <c r="F179" s="36"/>
    </row>
    <row r="180" spans="1:6" ht="12.75">
      <c r="A180" s="222"/>
      <c r="B180" s="38"/>
      <c r="C180" s="52"/>
      <c r="D180" s="230"/>
      <c r="E180" s="53"/>
      <c r="F180" s="36"/>
    </row>
    <row r="181" spans="1:6" ht="12.75">
      <c r="A181" s="222"/>
      <c r="B181" s="38"/>
      <c r="C181" s="52"/>
      <c r="D181" s="230"/>
      <c r="E181" s="53"/>
      <c r="F181" s="36"/>
    </row>
    <row r="182" spans="1:6" ht="12.75">
      <c r="A182" s="222"/>
      <c r="B182" s="38"/>
      <c r="C182" s="52"/>
      <c r="D182" s="230"/>
      <c r="E182" s="53"/>
      <c r="F182" s="36"/>
    </row>
    <row r="183" spans="1:6" ht="12.75">
      <c r="A183" s="222"/>
      <c r="B183" s="38"/>
      <c r="C183" s="52"/>
      <c r="D183" s="230"/>
      <c r="E183" s="53"/>
      <c r="F183" s="36"/>
    </row>
    <row r="184" spans="1:6" ht="12.75">
      <c r="A184" s="222"/>
      <c r="B184" s="38"/>
      <c r="C184" s="52"/>
      <c r="D184" s="230"/>
      <c r="E184" s="53"/>
      <c r="F184" s="36"/>
    </row>
    <row r="185" spans="1:6" ht="12.75">
      <c r="A185" s="222"/>
      <c r="B185" s="38"/>
      <c r="C185" s="52"/>
      <c r="D185" s="230"/>
      <c r="E185" s="53"/>
      <c r="F185" s="36"/>
    </row>
    <row r="186" spans="1:6" ht="12.75">
      <c r="A186" s="222"/>
      <c r="B186" s="38"/>
      <c r="C186" s="52"/>
      <c r="D186" s="230"/>
      <c r="E186" s="53"/>
      <c r="F186" s="36"/>
    </row>
    <row r="187" spans="1:6" ht="12.75">
      <c r="A187" s="222"/>
      <c r="B187" s="38"/>
      <c r="C187" s="52"/>
      <c r="D187" s="230"/>
      <c r="E187" s="53"/>
      <c r="F187" s="36"/>
    </row>
    <row r="188" spans="1:6" ht="12.75">
      <c r="A188" s="222"/>
      <c r="B188" s="38"/>
      <c r="C188" s="52"/>
      <c r="D188" s="230"/>
      <c r="E188" s="53"/>
      <c r="F188" s="36"/>
    </row>
    <row r="189" spans="1:6" ht="12.75">
      <c r="A189" s="222"/>
      <c r="B189" s="38"/>
      <c r="C189" s="52"/>
      <c r="D189" s="230"/>
      <c r="E189" s="53"/>
      <c r="F189" s="36"/>
    </row>
    <row r="190" spans="1:6" ht="12.75">
      <c r="A190" s="222"/>
      <c r="B190" s="38"/>
      <c r="C190" s="52"/>
      <c r="D190" s="230"/>
      <c r="E190" s="53"/>
      <c r="F190" s="36"/>
    </row>
    <row r="191" spans="1:6" ht="12.75">
      <c r="A191" s="222"/>
      <c r="B191" s="38"/>
      <c r="C191" s="52"/>
      <c r="D191" s="230"/>
      <c r="E191" s="53"/>
      <c r="F191" s="36"/>
    </row>
    <row r="192" spans="1:6" ht="12.75">
      <c r="A192" s="222"/>
      <c r="B192" s="38"/>
      <c r="C192" s="52"/>
      <c r="D192" s="230"/>
      <c r="E192" s="53"/>
      <c r="F192" s="36"/>
    </row>
    <row r="193" spans="1:6" ht="12.75">
      <c r="A193" s="222"/>
      <c r="B193" s="38"/>
      <c r="C193" s="52"/>
      <c r="D193" s="230"/>
      <c r="E193" s="53"/>
      <c r="F193" s="36"/>
    </row>
    <row r="194" spans="1:6" ht="12.75">
      <c r="A194" s="222"/>
      <c r="B194" s="38"/>
      <c r="C194" s="52"/>
      <c r="D194" s="230"/>
      <c r="E194" s="53"/>
      <c r="F194" s="36"/>
    </row>
    <row r="195" spans="1:6" ht="12.75">
      <c r="A195" s="222"/>
      <c r="B195" s="38"/>
      <c r="C195" s="52"/>
      <c r="D195" s="230"/>
      <c r="E195" s="53"/>
      <c r="F195" s="36"/>
    </row>
    <row r="196" spans="1:6" ht="12.75">
      <c r="A196" s="222"/>
      <c r="B196" s="38"/>
      <c r="C196" s="52"/>
      <c r="D196" s="230"/>
      <c r="E196" s="53"/>
      <c r="F196" s="36"/>
    </row>
    <row r="197" spans="1:6" ht="12.75">
      <c r="A197" s="222"/>
      <c r="B197" s="38"/>
      <c r="C197" s="52"/>
      <c r="D197" s="230"/>
      <c r="E197" s="53"/>
      <c r="F197" s="36"/>
    </row>
    <row r="198" spans="1:6" ht="12.75">
      <c r="A198" s="222"/>
      <c r="B198" s="38"/>
      <c r="C198" s="52"/>
      <c r="D198" s="230"/>
      <c r="E198" s="53"/>
      <c r="F198" s="36"/>
    </row>
    <row r="199" spans="1:6" ht="12.75">
      <c r="A199" s="222"/>
      <c r="B199" s="38"/>
      <c r="C199" s="52"/>
      <c r="D199" s="230"/>
      <c r="E199" s="53"/>
      <c r="F199" s="36"/>
    </row>
    <row r="200" spans="1:6" ht="12.75">
      <c r="A200" s="222"/>
      <c r="B200" s="38"/>
      <c r="C200" s="52"/>
      <c r="D200" s="230"/>
      <c r="E200" s="53"/>
      <c r="F200" s="36"/>
    </row>
    <row r="201" spans="1:6" ht="12.75">
      <c r="A201" s="222"/>
      <c r="B201" s="38"/>
      <c r="C201" s="52"/>
      <c r="D201" s="230"/>
      <c r="E201" s="53"/>
      <c r="F201" s="36"/>
    </row>
    <row r="202" spans="1:6" ht="12.75">
      <c r="A202" s="222"/>
      <c r="B202" s="38"/>
      <c r="C202" s="52"/>
      <c r="D202" s="230"/>
      <c r="E202" s="53"/>
      <c r="F202" s="36"/>
    </row>
    <row r="203" spans="1:6" ht="12.75">
      <c r="A203" s="222"/>
      <c r="B203" s="38"/>
      <c r="C203" s="52"/>
      <c r="D203" s="230"/>
      <c r="E203" s="53"/>
      <c r="F203" s="36"/>
    </row>
    <row r="204" spans="1:6" ht="12.75">
      <c r="A204" s="222"/>
      <c r="B204" s="38"/>
      <c r="C204" s="52"/>
      <c r="D204" s="230"/>
      <c r="E204" s="53"/>
      <c r="F204" s="36"/>
    </row>
    <row r="205" spans="1:6" ht="12.75">
      <c r="A205" s="222"/>
      <c r="B205" s="38"/>
      <c r="C205" s="52"/>
      <c r="D205" s="230"/>
      <c r="E205" s="53"/>
      <c r="F205" s="36"/>
    </row>
    <row r="206" spans="1:6" ht="12.75">
      <c r="A206" s="222"/>
      <c r="B206" s="38"/>
      <c r="C206" s="52"/>
      <c r="D206" s="230"/>
      <c r="E206" s="53"/>
      <c r="F206" s="36"/>
    </row>
    <row r="207" spans="1:6" ht="12.75">
      <c r="A207" s="222"/>
      <c r="B207" s="38"/>
      <c r="C207" s="52"/>
      <c r="D207" s="230"/>
      <c r="E207" s="53"/>
      <c r="F207" s="36"/>
    </row>
    <row r="208" spans="1:6" ht="12.75">
      <c r="A208" s="222"/>
      <c r="B208" s="38"/>
      <c r="C208" s="52"/>
      <c r="D208" s="230"/>
      <c r="E208" s="53"/>
      <c r="F208" s="36"/>
    </row>
    <row r="209" spans="1:6" ht="12.75">
      <c r="A209" s="222"/>
      <c r="B209" s="38"/>
      <c r="C209" s="52"/>
      <c r="D209" s="230"/>
      <c r="E209" s="53"/>
      <c r="F209" s="36"/>
    </row>
    <row r="210" spans="1:6" ht="12.75">
      <c r="A210" s="222"/>
      <c r="B210" s="38"/>
      <c r="C210" s="52"/>
      <c r="D210" s="230"/>
      <c r="E210" s="53"/>
      <c r="F210" s="36"/>
    </row>
    <row r="211" spans="1:6" ht="12.75">
      <c r="A211" s="222"/>
      <c r="B211" s="38"/>
      <c r="C211" s="52"/>
      <c r="D211" s="230"/>
      <c r="E211" s="53"/>
      <c r="F211" s="36"/>
    </row>
    <row r="212" spans="1:6" ht="12.75">
      <c r="A212" s="222"/>
      <c r="B212" s="38"/>
      <c r="C212" s="52"/>
      <c r="D212" s="230"/>
      <c r="E212" s="53"/>
      <c r="F212" s="36"/>
    </row>
    <row r="213" spans="1:6" ht="12.75">
      <c r="A213" s="222"/>
      <c r="B213" s="38"/>
      <c r="C213" s="52"/>
      <c r="D213" s="230"/>
      <c r="E213" s="53"/>
      <c r="F213" s="36"/>
    </row>
    <row r="214" spans="1:6" ht="12.75">
      <c r="A214" s="222"/>
      <c r="B214" s="38"/>
      <c r="C214" s="52"/>
      <c r="D214" s="230"/>
      <c r="E214" s="53"/>
      <c r="F214" s="36"/>
    </row>
    <row r="215" spans="1:6" ht="12.75">
      <c r="A215" s="222"/>
      <c r="B215" s="38"/>
      <c r="C215" s="52"/>
      <c r="D215" s="230"/>
      <c r="E215" s="53"/>
      <c r="F215" s="36"/>
    </row>
    <row r="216" spans="1:6" ht="12.75">
      <c r="A216" s="222"/>
      <c r="B216" s="38"/>
      <c r="C216" s="52"/>
      <c r="D216" s="230"/>
      <c r="E216" s="53"/>
      <c r="F216" s="36"/>
    </row>
    <row r="217" spans="1:6" ht="12.75">
      <c r="A217" s="222"/>
      <c r="B217" s="38"/>
      <c r="C217" s="52"/>
      <c r="D217" s="230"/>
      <c r="E217" s="53"/>
      <c r="F217" s="36"/>
    </row>
    <row r="218" spans="1:6" ht="12.75">
      <c r="A218" s="222"/>
      <c r="B218" s="38"/>
      <c r="C218" s="52"/>
      <c r="D218" s="230"/>
      <c r="E218" s="53"/>
      <c r="F218" s="36"/>
    </row>
    <row r="219" spans="1:6" ht="12.75">
      <c r="A219" s="222"/>
      <c r="B219" s="38"/>
      <c r="C219" s="52"/>
      <c r="D219" s="230"/>
      <c r="E219" s="53"/>
      <c r="F219" s="36"/>
    </row>
    <row r="220" spans="1:6" ht="12.75">
      <c r="A220" s="222"/>
      <c r="B220" s="38"/>
      <c r="C220" s="52"/>
      <c r="D220" s="230"/>
      <c r="E220" s="53"/>
      <c r="F220" s="36"/>
    </row>
    <row r="221" spans="1:6" ht="12.75">
      <c r="A221" s="222"/>
      <c r="B221" s="38"/>
      <c r="C221" s="52"/>
      <c r="D221" s="230"/>
      <c r="E221" s="53"/>
      <c r="F221" s="36"/>
    </row>
    <row r="222" spans="1:6" ht="12.75">
      <c r="A222" s="222"/>
      <c r="B222" s="38"/>
      <c r="C222" s="52"/>
      <c r="D222" s="230"/>
      <c r="E222" s="53"/>
      <c r="F222" s="36"/>
    </row>
    <row r="223" spans="1:6" ht="12.75">
      <c r="A223" s="222"/>
      <c r="B223" s="38"/>
      <c r="C223" s="52"/>
      <c r="D223" s="230"/>
      <c r="E223" s="53"/>
      <c r="F223" s="36"/>
    </row>
    <row r="224" spans="1:6" ht="12.75">
      <c r="A224" s="222"/>
      <c r="B224" s="38"/>
      <c r="C224" s="52"/>
      <c r="D224" s="230"/>
      <c r="E224" s="53"/>
      <c r="F224" s="36"/>
    </row>
    <row r="225" spans="1:6" ht="12.75">
      <c r="A225" s="222"/>
      <c r="B225" s="38"/>
      <c r="C225" s="52"/>
      <c r="D225" s="230"/>
      <c r="E225" s="53"/>
      <c r="F225" s="36"/>
    </row>
    <row r="226" spans="1:6" ht="12.75">
      <c r="A226" s="222"/>
      <c r="B226" s="38"/>
      <c r="C226" s="52"/>
      <c r="D226" s="230"/>
      <c r="E226" s="53"/>
      <c r="F226" s="36"/>
    </row>
    <row r="227" spans="1:6" ht="12.75">
      <c r="A227" s="222"/>
      <c r="B227" s="38"/>
      <c r="C227" s="52"/>
      <c r="D227" s="230"/>
      <c r="E227" s="53"/>
      <c r="F227" s="36"/>
    </row>
    <row r="228" spans="1:6" ht="12.75">
      <c r="A228" s="222"/>
      <c r="B228" s="38"/>
      <c r="C228" s="52"/>
      <c r="D228" s="230"/>
      <c r="E228" s="53"/>
      <c r="F228" s="36"/>
    </row>
    <row r="229" spans="1:6" ht="12.75">
      <c r="A229" s="222"/>
      <c r="B229" s="38"/>
      <c r="C229" s="52"/>
      <c r="D229" s="230"/>
      <c r="E229" s="53"/>
      <c r="F229" s="36"/>
    </row>
    <row r="230" spans="1:6" ht="12.75">
      <c r="A230" s="222"/>
      <c r="B230" s="38"/>
      <c r="C230" s="52"/>
      <c r="D230" s="230"/>
      <c r="E230" s="53"/>
      <c r="F230" s="36"/>
    </row>
    <row r="231" spans="1:6" ht="12.75">
      <c r="A231" s="222"/>
      <c r="B231" s="38"/>
      <c r="C231" s="52"/>
      <c r="D231" s="230"/>
      <c r="E231" s="53"/>
      <c r="F231" s="36"/>
    </row>
    <row r="232" spans="1:6" ht="12.75">
      <c r="A232" s="222"/>
      <c r="B232" s="38"/>
      <c r="C232" s="52"/>
      <c r="D232" s="230"/>
      <c r="E232" s="53"/>
      <c r="F232" s="36"/>
    </row>
    <row r="233" spans="1:6" ht="12.75">
      <c r="A233" s="222"/>
      <c r="B233" s="38"/>
      <c r="C233" s="52"/>
      <c r="D233" s="230"/>
      <c r="E233" s="53"/>
      <c r="F233" s="36"/>
    </row>
    <row r="234" spans="1:6" ht="12.75">
      <c r="A234" s="222"/>
      <c r="B234" s="38"/>
      <c r="C234" s="52"/>
      <c r="D234" s="230"/>
      <c r="E234" s="53"/>
      <c r="F234" s="36"/>
    </row>
    <row r="235" spans="1:6" ht="12.75">
      <c r="A235" s="222"/>
      <c r="B235" s="38"/>
      <c r="C235" s="52"/>
      <c r="D235" s="230"/>
      <c r="E235" s="53"/>
      <c r="F235" s="36"/>
    </row>
    <row r="236" spans="1:6" ht="12.75">
      <c r="A236" s="222"/>
      <c r="B236" s="38"/>
      <c r="C236" s="52"/>
      <c r="D236" s="230"/>
      <c r="E236" s="53"/>
      <c r="F236" s="36"/>
    </row>
    <row r="237" spans="1:6" ht="12.75">
      <c r="A237" s="222"/>
      <c r="B237" s="38"/>
      <c r="C237" s="52"/>
      <c r="D237" s="230"/>
      <c r="E237" s="53"/>
      <c r="F237" s="36"/>
    </row>
    <row r="238" spans="1:6" ht="12.75">
      <c r="A238" s="222"/>
      <c r="B238" s="38"/>
      <c r="C238" s="52"/>
      <c r="D238" s="230"/>
      <c r="E238" s="53"/>
      <c r="F238" s="36"/>
    </row>
    <row r="239" spans="1:6" ht="12.75">
      <c r="A239" s="222"/>
      <c r="B239" s="38"/>
      <c r="C239" s="52"/>
      <c r="D239" s="230"/>
      <c r="E239" s="53"/>
      <c r="F239" s="36"/>
    </row>
    <row r="240" spans="1:6" ht="12.75">
      <c r="A240" s="222"/>
      <c r="B240" s="38"/>
      <c r="C240" s="52"/>
      <c r="D240" s="230"/>
      <c r="E240" s="53"/>
      <c r="F240" s="36"/>
    </row>
    <row r="241" spans="1:6" ht="12.75">
      <c r="A241" s="222"/>
      <c r="B241" s="38"/>
      <c r="C241" s="52"/>
      <c r="D241" s="230"/>
      <c r="E241" s="53"/>
      <c r="F241" s="36"/>
    </row>
    <row r="242" spans="1:6" ht="12.75">
      <c r="A242" s="222"/>
      <c r="B242" s="38"/>
      <c r="C242" s="52"/>
      <c r="D242" s="230"/>
      <c r="E242" s="53"/>
      <c r="F242" s="36"/>
    </row>
    <row r="243" spans="1:6" ht="12.75">
      <c r="A243" s="222"/>
      <c r="B243" s="38"/>
      <c r="C243" s="52"/>
      <c r="D243" s="230"/>
      <c r="E243" s="53"/>
      <c r="F243" s="36"/>
    </row>
    <row r="244" spans="1:6" ht="12.75">
      <c r="A244" s="222"/>
      <c r="B244" s="38"/>
      <c r="C244" s="52"/>
      <c r="D244" s="230"/>
      <c r="E244" s="53"/>
      <c r="F244" s="36"/>
    </row>
    <row r="245" spans="1:6" ht="12.75">
      <c r="A245" s="222"/>
      <c r="B245" s="38"/>
      <c r="C245" s="52"/>
      <c r="D245" s="230"/>
      <c r="E245" s="53"/>
      <c r="F245" s="36"/>
    </row>
    <row r="246" spans="1:6" ht="12.75">
      <c r="A246" s="222"/>
      <c r="B246" s="38"/>
      <c r="C246" s="52"/>
      <c r="D246" s="230"/>
      <c r="E246" s="53"/>
      <c r="F246" s="36"/>
    </row>
    <row r="247" spans="1:6" ht="12.75">
      <c r="A247" s="222"/>
      <c r="B247" s="38"/>
      <c r="C247" s="52"/>
      <c r="D247" s="230"/>
      <c r="E247" s="53"/>
      <c r="F247" s="36"/>
    </row>
    <row r="248" spans="1:6" ht="12.75">
      <c r="A248" s="222"/>
      <c r="B248" s="38"/>
      <c r="C248" s="52"/>
      <c r="D248" s="230"/>
      <c r="E248" s="53"/>
      <c r="F248" s="36"/>
    </row>
    <row r="249" spans="1:6" ht="12.75">
      <c r="A249" s="222"/>
      <c r="B249" s="38"/>
      <c r="C249" s="52"/>
      <c r="D249" s="230"/>
      <c r="E249" s="53"/>
      <c r="F249" s="36"/>
    </row>
    <row r="250" spans="1:6" ht="12.75">
      <c r="A250" s="222"/>
      <c r="B250" s="38"/>
      <c r="C250" s="52"/>
      <c r="D250" s="230"/>
      <c r="E250" s="53"/>
      <c r="F250" s="36"/>
    </row>
    <row r="251" spans="1:6" ht="12.75">
      <c r="A251" s="222"/>
      <c r="B251" s="38"/>
      <c r="C251" s="52"/>
      <c r="D251" s="230"/>
      <c r="E251" s="53"/>
      <c r="F251" s="36"/>
    </row>
    <row r="252" spans="1:6" ht="12.75">
      <c r="A252" s="222"/>
      <c r="B252" s="38"/>
      <c r="C252" s="52"/>
      <c r="D252" s="230"/>
      <c r="E252" s="53"/>
      <c r="F252" s="36"/>
    </row>
    <row r="253" spans="1:6" ht="12.75">
      <c r="A253" s="222"/>
      <c r="B253" s="38"/>
      <c r="C253" s="52"/>
      <c r="D253" s="230"/>
      <c r="E253" s="53"/>
      <c r="F253" s="36"/>
    </row>
    <row r="254" spans="1:6" ht="12.75">
      <c r="A254" s="222"/>
      <c r="B254" s="38"/>
      <c r="C254" s="52"/>
      <c r="D254" s="230"/>
      <c r="E254" s="53"/>
      <c r="F254" s="36"/>
    </row>
    <row r="255" spans="1:6" ht="12.75">
      <c r="A255" s="222"/>
      <c r="B255" s="38"/>
      <c r="C255" s="52"/>
      <c r="D255" s="230"/>
      <c r="E255" s="53"/>
      <c r="F255" s="36"/>
    </row>
    <row r="256" spans="1:6" ht="12.75">
      <c r="A256" s="222"/>
      <c r="B256" s="38"/>
      <c r="C256" s="52"/>
      <c r="D256" s="230"/>
      <c r="E256" s="53"/>
      <c r="F256" s="36"/>
    </row>
    <row r="257" spans="1:6" ht="12.75">
      <c r="A257" s="222"/>
      <c r="B257" s="38"/>
      <c r="C257" s="52"/>
      <c r="D257" s="230"/>
      <c r="E257" s="53"/>
      <c r="F257" s="36"/>
    </row>
    <row r="258" spans="1:6" ht="12.75">
      <c r="A258" s="222"/>
      <c r="B258" s="38"/>
      <c r="C258" s="52"/>
      <c r="D258" s="230"/>
      <c r="E258" s="53"/>
      <c r="F258" s="36"/>
    </row>
    <row r="259" spans="1:6" ht="12.75">
      <c r="A259" s="222"/>
      <c r="B259" s="38"/>
      <c r="C259" s="52"/>
      <c r="D259" s="230"/>
      <c r="E259" s="53"/>
      <c r="F259" s="36"/>
    </row>
    <row r="260" spans="1:6" ht="12.75">
      <c r="A260" s="222"/>
      <c r="B260" s="38"/>
      <c r="C260" s="52"/>
      <c r="D260" s="230"/>
      <c r="E260" s="53"/>
      <c r="F260" s="36"/>
    </row>
    <row r="261" spans="1:6" ht="12.75">
      <c r="A261" s="222"/>
      <c r="B261" s="38"/>
      <c r="C261" s="52"/>
      <c r="D261" s="230"/>
      <c r="E261" s="53"/>
      <c r="F261" s="36"/>
    </row>
    <row r="262" spans="1:6" ht="12.75">
      <c r="A262" s="222"/>
      <c r="B262" s="38"/>
      <c r="C262" s="52"/>
      <c r="D262" s="230"/>
      <c r="E262" s="53"/>
      <c r="F262" s="36"/>
    </row>
    <row r="263" spans="1:6" ht="12.75">
      <c r="A263" s="222"/>
      <c r="B263" s="38"/>
      <c r="C263" s="52"/>
      <c r="D263" s="230"/>
      <c r="E263" s="53"/>
      <c r="F263" s="36"/>
    </row>
    <row r="264" spans="1:6" ht="12.75">
      <c r="A264" s="222"/>
      <c r="B264" s="38"/>
      <c r="C264" s="52"/>
      <c r="D264" s="230"/>
      <c r="E264" s="53"/>
      <c r="F264" s="36"/>
    </row>
    <row r="265" spans="1:6" ht="12.75">
      <c r="A265" s="222"/>
      <c r="B265" s="38"/>
      <c r="C265" s="52"/>
      <c r="D265" s="230"/>
      <c r="E265" s="53"/>
      <c r="F265" s="36"/>
    </row>
    <row r="266" spans="1:6" ht="12.75">
      <c r="A266" s="222"/>
      <c r="B266" s="38"/>
      <c r="C266" s="52"/>
      <c r="D266" s="230"/>
      <c r="E266" s="53"/>
      <c r="F266" s="36"/>
    </row>
    <row r="267" spans="1:6" ht="12.75">
      <c r="A267" s="222"/>
      <c r="B267" s="38"/>
      <c r="C267" s="52"/>
      <c r="D267" s="230"/>
      <c r="E267" s="53"/>
      <c r="F267" s="36"/>
    </row>
    <row r="268" spans="1:6" ht="12.75">
      <c r="A268" s="222"/>
      <c r="B268" s="38"/>
      <c r="C268" s="52"/>
      <c r="D268" s="230"/>
      <c r="E268" s="53"/>
      <c r="F268" s="36"/>
    </row>
    <row r="269" spans="1:6" ht="12.75">
      <c r="A269" s="222"/>
      <c r="B269" s="38"/>
      <c r="C269" s="52"/>
      <c r="D269" s="230"/>
      <c r="E269" s="53"/>
      <c r="F269" s="36"/>
    </row>
    <row r="270" spans="1:6" ht="12.75">
      <c r="A270" s="222"/>
      <c r="B270" s="38"/>
      <c r="C270" s="52"/>
      <c r="D270" s="230"/>
      <c r="E270" s="53"/>
      <c r="F270" s="36"/>
    </row>
    <row r="271" spans="1:6" ht="12.75">
      <c r="A271" s="222"/>
      <c r="B271" s="38"/>
      <c r="C271" s="52"/>
      <c r="D271" s="230"/>
      <c r="E271" s="53"/>
      <c r="F271" s="36"/>
    </row>
    <row r="272" spans="1:6" ht="12.75">
      <c r="A272" s="222"/>
      <c r="B272" s="38"/>
      <c r="C272" s="52"/>
      <c r="D272" s="230"/>
      <c r="E272" s="53"/>
      <c r="F272" s="36"/>
    </row>
    <row r="273" spans="1:6" ht="12.75">
      <c r="A273" s="222"/>
      <c r="B273" s="38"/>
      <c r="C273" s="52"/>
      <c r="D273" s="230"/>
      <c r="E273" s="53"/>
      <c r="F273" s="36"/>
    </row>
    <row r="274" spans="1:6" ht="12.75">
      <c r="A274" s="222"/>
      <c r="B274" s="38"/>
      <c r="C274" s="52"/>
      <c r="D274" s="230"/>
      <c r="E274" s="53"/>
      <c r="F274" s="36"/>
    </row>
    <row r="275" spans="1:6" ht="12.75">
      <c r="A275" s="222"/>
      <c r="B275" s="38"/>
      <c r="C275" s="52"/>
      <c r="D275" s="230"/>
      <c r="E275" s="53"/>
      <c r="F275" s="36"/>
    </row>
    <row r="276" spans="1:6" ht="12.75">
      <c r="A276" s="222"/>
      <c r="B276" s="38"/>
      <c r="C276" s="52"/>
      <c r="D276" s="230"/>
      <c r="E276" s="53"/>
      <c r="F276" s="36"/>
    </row>
    <row r="277" spans="1:6" ht="12.75">
      <c r="A277" s="222"/>
      <c r="B277" s="38"/>
      <c r="C277" s="52"/>
      <c r="D277" s="230"/>
      <c r="E277" s="53"/>
      <c r="F277" s="36"/>
    </row>
    <row r="278" spans="1:6" ht="12.75">
      <c r="A278" s="222"/>
      <c r="B278" s="38"/>
      <c r="C278" s="52"/>
      <c r="D278" s="230"/>
      <c r="E278" s="53"/>
      <c r="F278" s="36"/>
    </row>
    <row r="279" spans="1:6" ht="12.75">
      <c r="A279" s="222"/>
      <c r="B279" s="38"/>
      <c r="C279" s="52"/>
      <c r="D279" s="230"/>
      <c r="E279" s="53"/>
      <c r="F279" s="36"/>
    </row>
    <row r="280" spans="1:6" ht="12.75">
      <c r="A280" s="222"/>
      <c r="B280" s="38"/>
      <c r="C280" s="52"/>
      <c r="D280" s="230"/>
      <c r="E280" s="53"/>
      <c r="F280" s="36"/>
    </row>
    <row r="281" spans="1:6" ht="12.75">
      <c r="A281" s="222"/>
      <c r="B281" s="38"/>
      <c r="C281" s="52"/>
      <c r="D281" s="230"/>
      <c r="E281" s="53"/>
      <c r="F281" s="36"/>
    </row>
    <row r="282" spans="1:6" ht="12.75">
      <c r="A282" s="222"/>
      <c r="B282" s="38"/>
      <c r="C282" s="52"/>
      <c r="D282" s="230"/>
      <c r="E282" s="53"/>
      <c r="F282" s="36"/>
    </row>
    <row r="283" spans="1:6" ht="12.75">
      <c r="A283" s="222"/>
      <c r="B283" s="38"/>
      <c r="C283" s="52"/>
      <c r="D283" s="230"/>
      <c r="E283" s="53"/>
      <c r="F283" s="36"/>
    </row>
    <row r="284" spans="1:6" ht="12.75">
      <c r="A284" s="222"/>
      <c r="B284" s="38"/>
      <c r="C284" s="52"/>
      <c r="D284" s="230"/>
      <c r="E284" s="53"/>
      <c r="F284" s="36"/>
    </row>
    <row r="285" spans="1:6" ht="12.75">
      <c r="A285" s="222"/>
      <c r="B285" s="38"/>
      <c r="C285" s="52"/>
      <c r="D285" s="230"/>
      <c r="E285" s="53"/>
      <c r="F285" s="36"/>
    </row>
    <row r="286" spans="1:6" ht="12.75">
      <c r="A286" s="222"/>
      <c r="B286" s="38"/>
      <c r="C286" s="52"/>
      <c r="D286" s="230"/>
      <c r="E286" s="53"/>
      <c r="F286" s="36"/>
    </row>
    <row r="287" spans="1:6" ht="12.75">
      <c r="A287" s="222"/>
      <c r="B287" s="38"/>
      <c r="C287" s="52"/>
      <c r="D287" s="230"/>
      <c r="E287" s="53"/>
      <c r="F287" s="36"/>
    </row>
    <row r="288" spans="1:6" ht="12.75">
      <c r="A288" s="222"/>
      <c r="B288" s="38"/>
      <c r="C288" s="52"/>
      <c r="D288" s="230"/>
      <c r="E288" s="53"/>
      <c r="F288" s="36"/>
    </row>
    <row r="289" spans="1:6" ht="12.75">
      <c r="A289" s="222"/>
      <c r="B289" s="38"/>
      <c r="C289" s="52"/>
      <c r="D289" s="230"/>
      <c r="E289" s="53"/>
      <c r="F289" s="36"/>
    </row>
    <row r="290" spans="1:6" ht="12.75">
      <c r="A290" s="222"/>
      <c r="B290" s="38"/>
      <c r="C290" s="52"/>
      <c r="D290" s="230"/>
      <c r="E290" s="53"/>
      <c r="F290" s="36"/>
    </row>
    <row r="291" spans="1:6" ht="12.75">
      <c r="A291" s="222"/>
      <c r="B291" s="38"/>
      <c r="C291" s="52"/>
      <c r="D291" s="230"/>
      <c r="E291" s="53"/>
      <c r="F291" s="36"/>
    </row>
    <row r="292" spans="1:6" ht="12.75">
      <c r="A292" s="222"/>
      <c r="B292" s="38"/>
      <c r="C292" s="52"/>
      <c r="D292" s="230"/>
      <c r="E292" s="53"/>
      <c r="F292" s="36"/>
    </row>
    <row r="293" spans="1:6" ht="12.75">
      <c r="A293" s="222"/>
      <c r="B293" s="38"/>
      <c r="C293" s="52"/>
      <c r="D293" s="230"/>
      <c r="E293" s="53"/>
      <c r="F293" s="36"/>
    </row>
    <row r="294" spans="1:6" ht="12.75">
      <c r="A294" s="222"/>
      <c r="B294" s="38"/>
      <c r="C294" s="52"/>
      <c r="D294" s="230"/>
      <c r="E294" s="53"/>
      <c r="F294" s="36"/>
    </row>
    <row r="295" spans="1:6" ht="12.75">
      <c r="A295" s="222"/>
      <c r="B295" s="38"/>
      <c r="C295" s="52"/>
      <c r="D295" s="230"/>
      <c r="E295" s="53"/>
      <c r="F295" s="36"/>
    </row>
    <row r="296" spans="1:6" ht="12.75">
      <c r="A296" s="222"/>
      <c r="B296" s="38"/>
      <c r="C296" s="52"/>
      <c r="D296" s="230"/>
      <c r="E296" s="53"/>
      <c r="F296" s="36"/>
    </row>
    <row r="297" spans="1:6" ht="12.75">
      <c r="A297" s="222"/>
      <c r="B297" s="38"/>
      <c r="C297" s="52"/>
      <c r="D297" s="230"/>
      <c r="E297" s="53"/>
      <c r="F297" s="36"/>
    </row>
    <row r="298" spans="1:6" ht="12.75">
      <c r="A298" s="222"/>
      <c r="B298" s="38"/>
      <c r="C298" s="52"/>
      <c r="D298" s="230"/>
      <c r="E298" s="53"/>
      <c r="F298" s="36"/>
    </row>
    <row r="299" spans="1:6" ht="12.75">
      <c r="A299" s="222"/>
      <c r="B299" s="38"/>
      <c r="C299" s="52"/>
      <c r="D299" s="230"/>
      <c r="E299" s="53"/>
      <c r="F299" s="36"/>
    </row>
    <row r="300" spans="1:6" ht="12.75">
      <c r="A300" s="222"/>
      <c r="B300" s="38"/>
      <c r="C300" s="52"/>
      <c r="D300" s="230"/>
      <c r="E300" s="53"/>
      <c r="F300" s="36"/>
    </row>
    <row r="301" spans="1:6" ht="12.75">
      <c r="A301" s="222"/>
      <c r="B301" s="38"/>
      <c r="C301" s="52"/>
      <c r="D301" s="230"/>
      <c r="E301" s="53"/>
      <c r="F301" s="36"/>
    </row>
    <row r="302" spans="1:6" ht="12.75">
      <c r="A302" s="222"/>
      <c r="B302" s="38"/>
      <c r="C302" s="52"/>
      <c r="D302" s="230"/>
      <c r="E302" s="53"/>
      <c r="F302" s="36"/>
    </row>
    <row r="303" spans="1:6" ht="12.75">
      <c r="A303" s="222"/>
      <c r="B303" s="38"/>
      <c r="C303" s="52"/>
      <c r="D303" s="230"/>
      <c r="E303" s="53"/>
      <c r="F303" s="36"/>
    </row>
    <row r="304" spans="1:6" ht="12.75">
      <c r="A304" s="222"/>
      <c r="B304" s="38"/>
      <c r="C304" s="52"/>
      <c r="D304" s="230"/>
      <c r="E304" s="53"/>
      <c r="F304" s="36"/>
    </row>
    <row r="305" spans="1:6" ht="12.75">
      <c r="A305" s="222"/>
      <c r="B305" s="38"/>
      <c r="C305" s="52"/>
      <c r="D305" s="230"/>
      <c r="E305" s="53"/>
      <c r="F305" s="36"/>
    </row>
    <row r="306" spans="1:6" ht="12.75">
      <c r="A306" s="222"/>
      <c r="B306" s="38"/>
      <c r="C306" s="52"/>
      <c r="D306" s="230"/>
      <c r="E306" s="53"/>
      <c r="F306" s="36"/>
    </row>
    <row r="307" spans="1:6" ht="12.75">
      <c r="A307" s="222"/>
      <c r="B307" s="38"/>
      <c r="C307" s="52"/>
      <c r="D307" s="230"/>
      <c r="E307" s="53"/>
      <c r="F307" s="36"/>
    </row>
    <row r="308" spans="1:6" ht="12.75">
      <c r="A308" s="222"/>
      <c r="B308" s="38"/>
      <c r="C308" s="52"/>
      <c r="D308" s="230"/>
      <c r="E308" s="53"/>
      <c r="F308" s="36"/>
    </row>
    <row r="309" spans="1:6" ht="12.75">
      <c r="A309" s="222"/>
      <c r="B309" s="38"/>
      <c r="C309" s="52"/>
      <c r="D309" s="230"/>
      <c r="E309" s="53"/>
      <c r="F309" s="36"/>
    </row>
    <row r="310" spans="1:6" ht="12.75">
      <c r="A310" s="222"/>
      <c r="B310" s="38"/>
      <c r="C310" s="52"/>
      <c r="D310" s="230"/>
      <c r="E310" s="53"/>
      <c r="F310" s="36"/>
    </row>
    <row r="311" spans="1:6" ht="12.75">
      <c r="A311" s="222"/>
      <c r="B311" s="38"/>
      <c r="C311" s="52"/>
      <c r="D311" s="230"/>
      <c r="E311" s="53"/>
      <c r="F311" s="36"/>
    </row>
    <row r="312" spans="1:6" ht="12.75">
      <c r="A312" s="222"/>
      <c r="B312" s="38"/>
      <c r="C312" s="52"/>
      <c r="D312" s="230"/>
      <c r="E312" s="53"/>
      <c r="F312" s="36"/>
    </row>
    <row r="313" spans="1:6" ht="12.75">
      <c r="A313" s="222"/>
      <c r="B313" s="38"/>
      <c r="C313" s="52"/>
      <c r="D313" s="230"/>
      <c r="E313" s="53"/>
      <c r="F313" s="36"/>
    </row>
    <row r="314" spans="1:6" ht="12.75">
      <c r="A314" s="222"/>
      <c r="B314" s="38"/>
      <c r="C314" s="52"/>
      <c r="D314" s="230"/>
      <c r="E314" s="53"/>
      <c r="F314" s="36"/>
    </row>
    <row r="315" spans="1:6" ht="12.75">
      <c r="A315" s="222"/>
      <c r="B315" s="38"/>
      <c r="C315" s="52"/>
      <c r="D315" s="230"/>
      <c r="E315" s="53"/>
      <c r="F315" s="36"/>
    </row>
    <row r="316" spans="1:6" ht="12.75">
      <c r="A316" s="222"/>
      <c r="B316" s="38"/>
      <c r="C316" s="52"/>
      <c r="D316" s="230"/>
      <c r="E316" s="53"/>
      <c r="F316" s="36"/>
    </row>
    <row r="317" spans="1:6" ht="12.75">
      <c r="A317" s="222"/>
      <c r="B317" s="38"/>
      <c r="C317" s="52"/>
      <c r="D317" s="230"/>
      <c r="E317" s="53"/>
      <c r="F317" s="36"/>
    </row>
    <row r="318" spans="1:6" ht="12.75">
      <c r="A318" s="222"/>
      <c r="B318" s="38"/>
      <c r="C318" s="52"/>
      <c r="D318" s="230"/>
      <c r="E318" s="53"/>
      <c r="F318" s="36"/>
    </row>
    <row r="319" spans="1:6" ht="12.75">
      <c r="A319" s="222"/>
      <c r="B319" s="38"/>
      <c r="C319" s="52"/>
      <c r="D319" s="230"/>
      <c r="E319" s="53"/>
      <c r="F319" s="36"/>
    </row>
    <row r="320" spans="1:6" ht="12.75">
      <c r="A320" s="222"/>
      <c r="B320" s="38"/>
      <c r="C320" s="52"/>
      <c r="D320" s="230"/>
      <c r="E320" s="53"/>
      <c r="F320" s="36"/>
    </row>
    <row r="321" spans="1:6" ht="12.75">
      <c r="A321" s="222"/>
      <c r="B321" s="38"/>
      <c r="C321" s="52"/>
      <c r="D321" s="230"/>
      <c r="E321" s="53"/>
      <c r="F321" s="36"/>
    </row>
    <row r="322" spans="1:6" ht="12.75">
      <c r="A322" s="222"/>
      <c r="B322" s="38"/>
      <c r="C322" s="52"/>
      <c r="D322" s="230"/>
      <c r="E322" s="53"/>
      <c r="F322" s="36"/>
    </row>
    <row r="323" spans="1:6" ht="12.75">
      <c r="A323" s="222"/>
      <c r="B323" s="38"/>
      <c r="C323" s="52"/>
      <c r="D323" s="230"/>
      <c r="E323" s="53"/>
      <c r="F323" s="36"/>
    </row>
    <row r="324" spans="1:6" ht="12.75">
      <c r="A324" s="222"/>
      <c r="B324" s="38"/>
      <c r="C324" s="52"/>
      <c r="D324" s="230"/>
      <c r="E324" s="53"/>
      <c r="F324" s="36"/>
    </row>
    <row r="325" spans="1:6" ht="12.75">
      <c r="A325" s="222"/>
      <c r="B325" s="38"/>
      <c r="C325" s="52"/>
      <c r="D325" s="230"/>
      <c r="E325" s="53"/>
      <c r="F325" s="36"/>
    </row>
    <row r="326" spans="1:6" ht="12.75">
      <c r="A326" s="222"/>
      <c r="B326" s="38"/>
      <c r="C326" s="52"/>
      <c r="D326" s="230"/>
      <c r="E326" s="53"/>
      <c r="F326" s="36"/>
    </row>
    <row r="327" spans="1:6" ht="12.75">
      <c r="A327" s="222"/>
      <c r="B327" s="38"/>
      <c r="C327" s="52"/>
      <c r="D327" s="230"/>
      <c r="E327" s="53"/>
      <c r="F327" s="36"/>
    </row>
    <row r="328" spans="1:6" ht="12.75">
      <c r="A328" s="222"/>
      <c r="B328" s="38"/>
      <c r="C328" s="52"/>
      <c r="D328" s="230"/>
      <c r="E328" s="53"/>
      <c r="F328" s="36"/>
    </row>
    <row r="329" spans="1:6" ht="12.75">
      <c r="A329" s="222"/>
      <c r="B329" s="38"/>
      <c r="C329" s="52"/>
      <c r="D329" s="230"/>
      <c r="E329" s="53"/>
      <c r="F329" s="36"/>
    </row>
    <row r="330" spans="1:6" ht="12.75">
      <c r="A330" s="222"/>
      <c r="B330" s="38"/>
      <c r="C330" s="52"/>
      <c r="D330" s="230"/>
      <c r="E330" s="53"/>
      <c r="F330" s="36"/>
    </row>
    <row r="331" spans="1:6" ht="12.75">
      <c r="A331" s="222"/>
      <c r="B331" s="38"/>
      <c r="C331" s="52"/>
      <c r="D331" s="230"/>
      <c r="E331" s="53"/>
      <c r="F331" s="36"/>
    </row>
    <row r="332" spans="1:6" ht="12.75">
      <c r="A332" s="222"/>
      <c r="B332" s="38"/>
      <c r="C332" s="52"/>
      <c r="D332" s="230"/>
      <c r="E332" s="53"/>
      <c r="F332" s="36"/>
    </row>
    <row r="333" spans="1:6" ht="12.75">
      <c r="A333" s="222"/>
      <c r="B333" s="38"/>
      <c r="C333" s="52"/>
      <c r="D333" s="230"/>
      <c r="E333" s="53"/>
      <c r="F333" s="36"/>
    </row>
    <row r="334" spans="1:6" ht="12.75">
      <c r="A334" s="222"/>
      <c r="B334" s="38"/>
      <c r="C334" s="52"/>
      <c r="D334" s="230"/>
      <c r="E334" s="53"/>
      <c r="F334" s="36"/>
    </row>
    <row r="335" spans="1:6" ht="12.75">
      <c r="A335" s="222"/>
      <c r="B335" s="38"/>
      <c r="C335" s="52"/>
      <c r="D335" s="230"/>
      <c r="E335" s="53"/>
      <c r="F335" s="36"/>
    </row>
    <row r="336" spans="1:6" ht="12.75">
      <c r="A336" s="222"/>
      <c r="B336" s="38"/>
      <c r="C336" s="52"/>
      <c r="D336" s="230"/>
      <c r="E336" s="53"/>
      <c r="F336" s="36"/>
    </row>
    <row r="337" spans="1:6" ht="12.75">
      <c r="A337" s="222"/>
      <c r="B337" s="38"/>
      <c r="C337" s="52"/>
      <c r="D337" s="230"/>
      <c r="E337" s="53"/>
      <c r="F337" s="36"/>
    </row>
    <row r="338" spans="1:6" ht="12.75">
      <c r="A338" s="222"/>
      <c r="B338" s="38"/>
      <c r="C338" s="52"/>
      <c r="D338" s="230"/>
      <c r="E338" s="53"/>
      <c r="F338" s="36"/>
    </row>
    <row r="339" spans="1:6" ht="12.75">
      <c r="A339" s="222"/>
      <c r="B339" s="38"/>
      <c r="C339" s="52"/>
      <c r="D339" s="230"/>
      <c r="E339" s="53"/>
      <c r="F339" s="36"/>
    </row>
    <row r="340" spans="1:6" ht="12.75">
      <c r="A340" s="222"/>
      <c r="B340" s="38"/>
      <c r="C340" s="52"/>
      <c r="D340" s="230"/>
      <c r="E340" s="53"/>
      <c r="F340" s="36"/>
    </row>
    <row r="341" spans="1:6" ht="12.75">
      <c r="A341" s="222"/>
      <c r="B341" s="38"/>
      <c r="C341" s="52"/>
      <c r="D341" s="230"/>
      <c r="E341" s="53"/>
      <c r="F341" s="36"/>
    </row>
    <row r="342" spans="1:6" ht="12.75">
      <c r="A342" s="222"/>
      <c r="B342" s="38"/>
      <c r="C342" s="52"/>
      <c r="D342" s="230"/>
      <c r="E342" s="53"/>
      <c r="F342" s="36"/>
    </row>
    <row r="343" spans="1:6" ht="12.75">
      <c r="A343" s="222"/>
      <c r="B343" s="38"/>
      <c r="C343" s="52"/>
      <c r="D343" s="230"/>
      <c r="E343" s="53"/>
      <c r="F343" s="36"/>
    </row>
    <row r="344" spans="1:6" ht="12.75">
      <c r="A344" s="222"/>
      <c r="B344" s="38"/>
      <c r="C344" s="52"/>
      <c r="D344" s="230"/>
      <c r="E344" s="53"/>
      <c r="F344" s="36"/>
    </row>
    <row r="345" spans="1:6" ht="12.75">
      <c r="A345" s="222"/>
      <c r="B345" s="38"/>
      <c r="C345" s="52"/>
      <c r="D345" s="230"/>
      <c r="E345" s="53"/>
      <c r="F345" s="36"/>
    </row>
    <row r="346" spans="1:6" ht="12.75">
      <c r="A346" s="222"/>
      <c r="B346" s="38"/>
      <c r="C346" s="52"/>
      <c r="D346" s="230"/>
      <c r="E346" s="53"/>
      <c r="F346" s="36"/>
    </row>
    <row r="347" spans="1:6" ht="12.75">
      <c r="A347" s="222"/>
      <c r="B347" s="38"/>
      <c r="C347" s="52"/>
      <c r="D347" s="230"/>
      <c r="E347" s="53"/>
      <c r="F347" s="36"/>
    </row>
    <row r="348" spans="1:6" ht="12.75">
      <c r="A348" s="222"/>
      <c r="B348" s="38"/>
      <c r="C348" s="52"/>
      <c r="D348" s="230"/>
      <c r="E348" s="53"/>
      <c r="F348" s="36"/>
    </row>
    <row r="349" spans="1:6" ht="12.75">
      <c r="A349" s="222"/>
      <c r="B349" s="38"/>
      <c r="C349" s="52"/>
      <c r="D349" s="230"/>
      <c r="E349" s="53"/>
      <c r="F349" s="36"/>
    </row>
    <row r="350" spans="1:6" ht="12.75">
      <c r="A350" s="222"/>
      <c r="B350" s="38"/>
      <c r="C350" s="52"/>
      <c r="D350" s="230"/>
      <c r="E350" s="53"/>
      <c r="F350" s="36"/>
    </row>
    <row r="351" spans="1:6" ht="12.75">
      <c r="A351" s="222"/>
      <c r="B351" s="38"/>
      <c r="C351" s="52"/>
      <c r="D351" s="230"/>
      <c r="E351" s="53"/>
      <c r="F351" s="36"/>
    </row>
    <row r="352" spans="1:6" ht="12.75">
      <c r="A352" s="222"/>
      <c r="B352" s="38"/>
      <c r="C352" s="52"/>
      <c r="D352" s="230"/>
      <c r="E352" s="53"/>
      <c r="F352" s="36"/>
    </row>
    <row r="353" spans="1:6" ht="12.75">
      <c r="A353" s="222"/>
      <c r="B353" s="38"/>
      <c r="C353" s="52"/>
      <c r="D353" s="230"/>
      <c r="E353" s="53"/>
      <c r="F353" s="36"/>
    </row>
    <row r="354" spans="1:6" ht="12.75">
      <c r="A354" s="222"/>
      <c r="B354" s="38"/>
      <c r="C354" s="52"/>
      <c r="D354" s="230"/>
      <c r="E354" s="53"/>
      <c r="F354" s="36"/>
    </row>
    <row r="355" spans="1:6" ht="12.75">
      <c r="A355" s="222"/>
      <c r="B355" s="38"/>
      <c r="C355" s="52"/>
      <c r="D355" s="230"/>
      <c r="E355" s="53"/>
      <c r="F355" s="36"/>
    </row>
    <row r="356" spans="1:6" ht="12.75">
      <c r="A356" s="222"/>
      <c r="B356" s="38"/>
      <c r="C356" s="52"/>
      <c r="D356" s="230"/>
      <c r="E356" s="53"/>
      <c r="F356" s="36"/>
    </row>
    <row r="357" spans="1:6" ht="12.75">
      <c r="A357" s="222"/>
      <c r="B357" s="38"/>
      <c r="C357" s="52"/>
      <c r="D357" s="230"/>
      <c r="E357" s="53"/>
      <c r="F357" s="36"/>
    </row>
    <row r="358" spans="1:6" ht="12.75">
      <c r="A358" s="222"/>
      <c r="B358" s="38"/>
      <c r="C358" s="52"/>
      <c r="D358" s="230"/>
      <c r="E358" s="53"/>
      <c r="F358" s="36"/>
    </row>
    <row r="359" spans="1:6" ht="12.75">
      <c r="A359" s="222"/>
      <c r="B359" s="38"/>
      <c r="C359" s="52"/>
      <c r="D359" s="230"/>
      <c r="E359" s="53"/>
      <c r="F359" s="36"/>
    </row>
    <row r="360" spans="1:6" ht="12.75">
      <c r="A360" s="222"/>
      <c r="B360" s="38"/>
      <c r="C360" s="52"/>
      <c r="D360" s="230"/>
      <c r="E360" s="53"/>
      <c r="F360" s="36"/>
    </row>
    <row r="361" spans="1:6" ht="12.75">
      <c r="A361" s="222"/>
      <c r="B361" s="38"/>
      <c r="C361" s="52"/>
      <c r="D361" s="230"/>
      <c r="E361" s="53"/>
      <c r="F361" s="36"/>
    </row>
    <row r="362" spans="1:6" ht="12.75">
      <c r="A362" s="222"/>
      <c r="B362" s="38"/>
      <c r="C362" s="52"/>
      <c r="D362" s="230"/>
      <c r="E362" s="53"/>
      <c r="F362" s="36"/>
    </row>
    <row r="363" spans="1:6" ht="12.75">
      <c r="A363" s="222"/>
      <c r="B363" s="38"/>
      <c r="C363" s="52"/>
      <c r="D363" s="230"/>
      <c r="E363" s="53"/>
      <c r="F363" s="36"/>
    </row>
    <row r="364" spans="1:6" ht="12.75">
      <c r="A364" s="222"/>
      <c r="B364" s="38"/>
      <c r="C364" s="52"/>
      <c r="D364" s="230"/>
      <c r="E364" s="53"/>
      <c r="F364" s="36"/>
    </row>
    <row r="365" spans="1:6" ht="12.75">
      <c r="A365" s="222"/>
      <c r="B365" s="38"/>
      <c r="C365" s="52"/>
      <c r="D365" s="230"/>
      <c r="E365" s="53"/>
      <c r="F365" s="36"/>
    </row>
    <row r="366" spans="1:6" ht="12.75">
      <c r="A366" s="222"/>
      <c r="B366" s="38"/>
      <c r="C366" s="52"/>
      <c r="D366" s="230"/>
      <c r="E366" s="53"/>
      <c r="F366" s="36"/>
    </row>
    <row r="367" spans="1:6" ht="12.75">
      <c r="A367" s="222"/>
      <c r="B367" s="38"/>
      <c r="C367" s="52"/>
      <c r="D367" s="230"/>
      <c r="E367" s="53"/>
      <c r="F367" s="36"/>
    </row>
    <row r="368" spans="1:6" ht="12.75">
      <c r="A368" s="222"/>
      <c r="B368" s="38"/>
      <c r="C368" s="52"/>
      <c r="D368" s="230"/>
      <c r="E368" s="53"/>
      <c r="F368" s="36"/>
    </row>
    <row r="369" spans="1:6" ht="12.75">
      <c r="A369" s="222"/>
      <c r="B369" s="38"/>
      <c r="C369" s="52"/>
      <c r="D369" s="230"/>
      <c r="E369" s="53"/>
      <c r="F369" s="36"/>
    </row>
    <row r="370" spans="1:6" ht="12.75">
      <c r="A370" s="222"/>
      <c r="B370" s="38"/>
      <c r="C370" s="52"/>
      <c r="D370" s="230"/>
      <c r="E370" s="53"/>
      <c r="F370" s="36"/>
    </row>
    <row r="371" spans="1:6" ht="12.75">
      <c r="A371" s="222"/>
      <c r="B371" s="38"/>
      <c r="C371" s="52"/>
      <c r="D371" s="230"/>
      <c r="E371" s="53"/>
      <c r="F371" s="36"/>
    </row>
    <row r="372" spans="1:6" ht="12.75">
      <c r="A372" s="222"/>
      <c r="B372" s="38"/>
      <c r="C372" s="52"/>
      <c r="D372" s="230"/>
      <c r="E372" s="53"/>
      <c r="F372" s="36"/>
    </row>
    <row r="373" spans="1:6" ht="12.75">
      <c r="A373" s="222"/>
      <c r="B373" s="38"/>
      <c r="C373" s="52"/>
      <c r="D373" s="230"/>
      <c r="E373" s="53"/>
      <c r="F373" s="36"/>
    </row>
    <row r="374" spans="1:6" ht="12.75">
      <c r="A374" s="222"/>
      <c r="B374" s="38"/>
      <c r="C374" s="52"/>
      <c r="D374" s="230"/>
      <c r="E374" s="53"/>
      <c r="F374" s="36"/>
    </row>
    <row r="375" spans="1:6" ht="12.75">
      <c r="A375" s="222"/>
      <c r="B375" s="38"/>
      <c r="C375" s="52"/>
      <c r="D375" s="230"/>
      <c r="E375" s="53"/>
      <c r="F375" s="36"/>
    </row>
    <row r="376" spans="1:6" ht="12.75">
      <c r="A376" s="222"/>
      <c r="B376" s="38"/>
      <c r="C376" s="52"/>
      <c r="D376" s="230"/>
      <c r="E376" s="53"/>
      <c r="F376" s="36"/>
    </row>
    <row r="377" spans="1:6" ht="12.75">
      <c r="A377" s="222"/>
      <c r="B377" s="38"/>
      <c r="C377" s="52"/>
      <c r="D377" s="230"/>
      <c r="E377" s="53"/>
      <c r="F377" s="36"/>
    </row>
    <row r="378" spans="1:6" ht="12.75">
      <c r="A378" s="222"/>
      <c r="B378" s="38"/>
      <c r="C378" s="52"/>
      <c r="D378" s="230"/>
      <c r="E378" s="53"/>
      <c r="F378" s="36"/>
    </row>
    <row r="379" spans="1:6" ht="12.75">
      <c r="A379" s="222"/>
      <c r="B379" s="38"/>
      <c r="C379" s="52"/>
      <c r="D379" s="230"/>
      <c r="E379" s="53"/>
      <c r="F379" s="36"/>
    </row>
    <row r="380" spans="1:6" ht="12.75">
      <c r="A380" s="222"/>
      <c r="B380" s="38"/>
      <c r="C380" s="52"/>
      <c r="D380" s="230"/>
      <c r="E380" s="53"/>
      <c r="F380" s="36"/>
    </row>
    <row r="381" spans="1:6" ht="12.75">
      <c r="A381" s="222"/>
      <c r="B381" s="38"/>
      <c r="C381" s="52"/>
      <c r="D381" s="230"/>
      <c r="E381" s="53"/>
      <c r="F381" s="36"/>
    </row>
    <row r="382" spans="1:6" ht="12.75">
      <c r="A382" s="222"/>
      <c r="B382" s="38"/>
      <c r="C382" s="52"/>
      <c r="D382" s="230"/>
      <c r="E382" s="53"/>
      <c r="F382" s="36"/>
    </row>
    <row r="383" spans="1:6" ht="12.75">
      <c r="A383" s="222"/>
      <c r="B383" s="38"/>
      <c r="C383" s="52"/>
      <c r="D383" s="230"/>
      <c r="E383" s="53"/>
      <c r="F383" s="36"/>
    </row>
    <row r="384" spans="1:6" ht="12.75">
      <c r="A384" s="222"/>
      <c r="B384" s="38"/>
      <c r="C384" s="52"/>
      <c r="D384" s="230"/>
      <c r="E384" s="53"/>
      <c r="F384" s="36"/>
    </row>
    <row r="385" spans="1:6" ht="12.75">
      <c r="A385" s="222"/>
      <c r="B385" s="38"/>
      <c r="C385" s="52"/>
      <c r="D385" s="230"/>
      <c r="E385" s="53"/>
      <c r="F385" s="36"/>
    </row>
    <row r="386" spans="1:6" ht="12.75">
      <c r="A386" s="222"/>
      <c r="B386" s="38"/>
      <c r="C386" s="52"/>
      <c r="D386" s="230"/>
      <c r="E386" s="53"/>
      <c r="F386" s="36"/>
    </row>
    <row r="387" spans="1:6" ht="12.75">
      <c r="A387" s="222"/>
      <c r="B387" s="38"/>
      <c r="C387" s="52"/>
      <c r="D387" s="230"/>
      <c r="E387" s="53"/>
      <c r="F387" s="36"/>
    </row>
    <row r="388" spans="1:6" ht="12.75">
      <c r="A388" s="222"/>
      <c r="B388" s="38"/>
      <c r="C388" s="52"/>
      <c r="D388" s="230"/>
      <c r="E388" s="53"/>
      <c r="F388" s="36"/>
    </row>
    <row r="389" spans="1:6" ht="12.75">
      <c r="A389" s="222"/>
      <c r="B389" s="38"/>
      <c r="C389" s="52"/>
      <c r="D389" s="230"/>
      <c r="E389" s="53"/>
      <c r="F389" s="36"/>
    </row>
    <row r="390" spans="1:6" ht="12.75">
      <c r="A390" s="222"/>
      <c r="B390" s="38"/>
      <c r="C390" s="52"/>
      <c r="D390" s="230"/>
      <c r="E390" s="53"/>
      <c r="F390" s="36"/>
    </row>
    <row r="391" spans="1:6" ht="12.75">
      <c r="A391" s="222"/>
      <c r="B391" s="38"/>
      <c r="C391" s="52"/>
      <c r="D391" s="230"/>
      <c r="E391" s="53"/>
      <c r="F391" s="36"/>
    </row>
    <row r="392" spans="1:6" ht="12.75">
      <c r="A392" s="222"/>
      <c r="B392" s="38"/>
      <c r="C392" s="52"/>
      <c r="D392" s="230"/>
      <c r="E392" s="53"/>
      <c r="F392" s="36"/>
    </row>
    <row r="393" spans="1:6" ht="12.75">
      <c r="A393" s="222"/>
      <c r="B393" s="38"/>
      <c r="C393" s="52"/>
      <c r="D393" s="230"/>
      <c r="E393" s="53"/>
      <c r="F393" s="36"/>
    </row>
    <row r="394" spans="1:6" ht="12.75">
      <c r="A394" s="222"/>
      <c r="B394" s="38"/>
      <c r="C394" s="52"/>
      <c r="D394" s="230"/>
      <c r="E394" s="53"/>
      <c r="F394" s="36"/>
    </row>
    <row r="395" spans="1:6" ht="12.75">
      <c r="A395" s="222"/>
      <c r="B395" s="38"/>
      <c r="C395" s="52"/>
      <c r="D395" s="230"/>
      <c r="E395" s="53"/>
      <c r="F395" s="36"/>
    </row>
    <row r="396" spans="1:6" ht="12.75">
      <c r="A396" s="222"/>
      <c r="B396" s="38"/>
      <c r="C396" s="52"/>
      <c r="D396" s="230"/>
      <c r="E396" s="53"/>
      <c r="F396" s="36"/>
    </row>
    <row r="397" spans="1:6" ht="12.75">
      <c r="A397" s="222"/>
      <c r="B397" s="38"/>
      <c r="C397" s="52"/>
      <c r="D397" s="230"/>
      <c r="E397" s="53"/>
      <c r="F397" s="36"/>
    </row>
    <row r="398" spans="1:6" ht="12.75">
      <c r="A398" s="222"/>
      <c r="B398" s="38"/>
      <c r="C398" s="52"/>
      <c r="D398" s="230"/>
      <c r="E398" s="53"/>
      <c r="F398" s="36"/>
    </row>
    <row r="399" spans="1:6" ht="12.75">
      <c r="A399" s="222"/>
      <c r="B399" s="38"/>
      <c r="C399" s="52"/>
      <c r="D399" s="230"/>
      <c r="E399" s="53"/>
      <c r="F399" s="36"/>
    </row>
    <row r="400" spans="1:6" ht="12.75">
      <c r="A400" s="222"/>
      <c r="B400" s="38"/>
      <c r="C400" s="52"/>
      <c r="D400" s="230"/>
      <c r="E400" s="53"/>
      <c r="F400" s="36"/>
    </row>
    <row r="401" spans="1:6" ht="12.75">
      <c r="A401" s="222"/>
      <c r="B401" s="38"/>
      <c r="C401" s="52"/>
      <c r="D401" s="230"/>
      <c r="E401" s="53"/>
      <c r="F401" s="36"/>
    </row>
    <row r="402" spans="1:6" ht="12.75">
      <c r="A402" s="222"/>
      <c r="B402" s="38"/>
      <c r="C402" s="52"/>
      <c r="D402" s="230"/>
      <c r="E402" s="53"/>
      <c r="F402" s="36"/>
    </row>
    <row r="403" spans="1:6" ht="12.75">
      <c r="A403" s="222"/>
      <c r="B403" s="38"/>
      <c r="C403" s="52"/>
      <c r="D403" s="230"/>
      <c r="E403" s="53"/>
      <c r="F403" s="36"/>
    </row>
    <row r="404" spans="1:6" ht="12.75">
      <c r="A404" s="222"/>
      <c r="B404" s="38"/>
      <c r="C404" s="52"/>
      <c r="D404" s="230"/>
      <c r="E404" s="53"/>
      <c r="F404" s="36"/>
    </row>
    <row r="405" spans="1:6" ht="12.75">
      <c r="A405" s="222"/>
      <c r="B405" s="38"/>
      <c r="C405" s="52"/>
      <c r="D405" s="230"/>
      <c r="E405" s="53"/>
      <c r="F405" s="36"/>
    </row>
    <row r="406" spans="1:6" ht="12.75">
      <c r="A406" s="222"/>
      <c r="B406" s="38"/>
      <c r="C406" s="52"/>
      <c r="D406" s="230"/>
      <c r="E406" s="53"/>
      <c r="F406" s="36"/>
    </row>
    <row r="407" spans="1:6" ht="12.75">
      <c r="A407" s="222"/>
      <c r="B407" s="38"/>
      <c r="C407" s="52"/>
      <c r="D407" s="230"/>
      <c r="E407" s="53"/>
      <c r="F407" s="36"/>
    </row>
    <row r="408" spans="1:6" ht="12.75">
      <c r="A408" s="222"/>
      <c r="B408" s="38"/>
      <c r="C408" s="52"/>
      <c r="D408" s="230"/>
      <c r="E408" s="53"/>
      <c r="F408" s="36"/>
    </row>
    <row r="409" spans="1:6" ht="12.75">
      <c r="A409" s="222"/>
      <c r="B409" s="38"/>
      <c r="C409" s="52"/>
      <c r="D409" s="230"/>
      <c r="E409" s="53"/>
      <c r="F409" s="36"/>
    </row>
    <row r="410" spans="1:6" ht="12.75">
      <c r="A410" s="222"/>
      <c r="B410" s="38"/>
      <c r="C410" s="52"/>
      <c r="D410" s="230"/>
      <c r="E410" s="53"/>
      <c r="F410" s="36"/>
    </row>
    <row r="411" spans="1:6" ht="12.75">
      <c r="A411" s="222"/>
      <c r="B411" s="38"/>
      <c r="C411" s="52"/>
      <c r="D411" s="230"/>
      <c r="E411" s="53"/>
      <c r="F411" s="36"/>
    </row>
    <row r="412" spans="1:6" ht="12.75">
      <c r="A412" s="222"/>
      <c r="B412" s="38"/>
      <c r="C412" s="52"/>
      <c r="D412" s="230"/>
      <c r="E412" s="53"/>
      <c r="F412" s="36"/>
    </row>
    <row r="413" spans="1:6" ht="12.75">
      <c r="A413" s="222"/>
      <c r="B413" s="38"/>
      <c r="C413" s="52"/>
      <c r="D413" s="230"/>
      <c r="E413" s="53"/>
      <c r="F413" s="36"/>
    </row>
    <row r="414" spans="1:6" ht="12.75">
      <c r="A414" s="222"/>
      <c r="B414" s="38"/>
      <c r="C414" s="52"/>
      <c r="D414" s="230"/>
      <c r="E414" s="53"/>
      <c r="F414" s="36"/>
    </row>
    <row r="415" spans="1:6" ht="12.75">
      <c r="A415" s="222"/>
      <c r="B415" s="38"/>
      <c r="C415" s="52"/>
      <c r="D415" s="230"/>
      <c r="E415" s="53"/>
      <c r="F415" s="36"/>
    </row>
    <row r="416" spans="1:6" ht="12.75">
      <c r="A416" s="222"/>
      <c r="B416" s="38"/>
      <c r="C416" s="52"/>
      <c r="D416" s="230"/>
      <c r="E416" s="53"/>
      <c r="F416" s="36"/>
    </row>
    <row r="417" spans="1:6" ht="12.75">
      <c r="A417" s="222"/>
      <c r="B417" s="38"/>
      <c r="C417" s="52"/>
      <c r="D417" s="230"/>
      <c r="E417" s="53"/>
      <c r="F417" s="36"/>
    </row>
    <row r="418" spans="1:6" ht="12.75">
      <c r="A418" s="222"/>
      <c r="B418" s="38"/>
      <c r="C418" s="52"/>
      <c r="D418" s="230"/>
      <c r="E418" s="53"/>
      <c r="F418" s="36"/>
    </row>
    <row r="419" spans="1:6" ht="12.75">
      <c r="A419" s="222"/>
      <c r="B419" s="38"/>
      <c r="C419" s="52"/>
      <c r="D419" s="230"/>
      <c r="E419" s="53"/>
      <c r="F419" s="36"/>
    </row>
    <row r="420" spans="1:6" ht="12.75">
      <c r="A420" s="222"/>
      <c r="B420" s="38"/>
      <c r="C420" s="52"/>
      <c r="D420" s="230"/>
      <c r="E420" s="53"/>
      <c r="F420" s="36"/>
    </row>
    <row r="421" spans="1:6" ht="12.75">
      <c r="A421" s="222"/>
      <c r="B421" s="38"/>
      <c r="C421" s="52"/>
      <c r="D421" s="230"/>
      <c r="E421" s="53"/>
      <c r="F421" s="36"/>
    </row>
    <row r="422" spans="1:6" ht="12.75">
      <c r="A422" s="222"/>
      <c r="B422" s="38"/>
      <c r="C422" s="52"/>
      <c r="D422" s="230"/>
      <c r="E422" s="53"/>
      <c r="F422" s="36"/>
    </row>
    <row r="423" spans="1:6" ht="12.75">
      <c r="A423" s="222"/>
      <c r="B423" s="38"/>
      <c r="C423" s="52"/>
      <c r="D423" s="230"/>
      <c r="E423" s="53"/>
      <c r="F423" s="36"/>
    </row>
    <row r="424" spans="1:6" ht="12.75">
      <c r="A424" s="222"/>
      <c r="B424" s="38"/>
      <c r="C424" s="52"/>
      <c r="D424" s="230"/>
      <c r="E424" s="53"/>
      <c r="F424" s="36"/>
    </row>
    <row r="425" spans="1:6" ht="12.75">
      <c r="A425" s="222"/>
      <c r="B425" s="38"/>
      <c r="C425" s="52"/>
      <c r="D425" s="230"/>
      <c r="E425" s="53"/>
      <c r="F425" s="36"/>
    </row>
    <row r="426" spans="1:6" ht="12.75">
      <c r="A426" s="222"/>
      <c r="B426" s="38"/>
      <c r="C426" s="52"/>
      <c r="D426" s="230"/>
      <c r="E426" s="53"/>
      <c r="F426" s="36"/>
    </row>
    <row r="427" spans="1:6" ht="12.75">
      <c r="A427" s="222"/>
      <c r="B427" s="38"/>
      <c r="C427" s="52"/>
      <c r="D427" s="230"/>
      <c r="E427" s="53"/>
      <c r="F427" s="36"/>
    </row>
    <row r="428" spans="1:6" ht="12.75">
      <c r="A428" s="222"/>
      <c r="B428" s="38"/>
      <c r="C428" s="52"/>
      <c r="D428" s="230"/>
      <c r="E428" s="53"/>
      <c r="F428" s="36"/>
    </row>
    <row r="429" spans="1:6" ht="12.75">
      <c r="A429" s="222"/>
      <c r="B429" s="38"/>
      <c r="C429" s="52"/>
      <c r="D429" s="230"/>
      <c r="E429" s="53"/>
      <c r="F429" s="36"/>
    </row>
    <row r="430" spans="1:6" ht="12.75">
      <c r="A430" s="222"/>
      <c r="B430" s="38"/>
      <c r="C430" s="52"/>
      <c r="D430" s="230"/>
      <c r="E430" s="53"/>
      <c r="F430" s="36"/>
    </row>
    <row r="431" spans="1:6" ht="12.75">
      <c r="A431" s="222"/>
      <c r="B431" s="38"/>
      <c r="C431" s="52"/>
      <c r="D431" s="230"/>
      <c r="E431" s="53"/>
      <c r="F431" s="36"/>
    </row>
    <row r="432" spans="1:6" ht="12.75">
      <c r="A432" s="222"/>
      <c r="B432" s="38"/>
      <c r="C432" s="52"/>
      <c r="D432" s="230"/>
      <c r="E432" s="53"/>
      <c r="F432" s="36"/>
    </row>
    <row r="433" spans="1:6" ht="12.75">
      <c r="A433" s="222"/>
      <c r="B433" s="38"/>
      <c r="C433" s="52"/>
      <c r="D433" s="230"/>
      <c r="E433" s="53"/>
      <c r="F433" s="36"/>
    </row>
    <row r="434" spans="1:6" ht="12.75">
      <c r="A434" s="222"/>
      <c r="B434" s="38"/>
      <c r="C434" s="52"/>
      <c r="D434" s="230"/>
      <c r="E434" s="53"/>
      <c r="F434" s="36"/>
    </row>
    <row r="435" spans="1:6" ht="12.75">
      <c r="A435" s="222"/>
      <c r="B435" s="38"/>
      <c r="C435" s="52"/>
      <c r="D435" s="230"/>
      <c r="E435" s="53"/>
      <c r="F435" s="36"/>
    </row>
    <row r="436" spans="1:6" ht="12.75">
      <c r="A436" s="222"/>
      <c r="B436" s="38"/>
      <c r="C436" s="52"/>
      <c r="D436" s="230"/>
      <c r="E436" s="53"/>
      <c r="F436" s="36"/>
    </row>
    <row r="437" spans="1:6" ht="12.75">
      <c r="A437" s="222"/>
      <c r="B437" s="38"/>
      <c r="C437" s="52"/>
      <c r="D437" s="230"/>
      <c r="E437" s="53"/>
      <c r="F437" s="36"/>
    </row>
    <row r="438" spans="1:6" ht="12.75">
      <c r="A438" s="222"/>
      <c r="B438" s="38"/>
      <c r="C438" s="52"/>
      <c r="D438" s="230"/>
      <c r="E438" s="53"/>
      <c r="F438" s="36"/>
    </row>
    <row r="439" spans="1:6" ht="12.75">
      <c r="A439" s="222"/>
      <c r="B439" s="38"/>
      <c r="C439" s="52"/>
      <c r="D439" s="230"/>
      <c r="E439" s="53"/>
      <c r="F439" s="36"/>
    </row>
    <row r="440" spans="1:6" ht="12.75">
      <c r="A440" s="222"/>
      <c r="B440" s="38"/>
      <c r="C440" s="52"/>
      <c r="D440" s="230"/>
      <c r="E440" s="53"/>
      <c r="F440" s="36"/>
    </row>
    <row r="441" spans="1:6" ht="12.75">
      <c r="A441" s="222"/>
      <c r="B441" s="38"/>
      <c r="C441" s="52"/>
      <c r="D441" s="230"/>
      <c r="E441" s="53"/>
      <c r="F441" s="36"/>
    </row>
    <row r="442" spans="1:6" ht="12.75">
      <c r="A442" s="222"/>
      <c r="B442" s="38"/>
      <c r="C442" s="52"/>
      <c r="D442" s="230"/>
      <c r="E442" s="53"/>
      <c r="F442" s="36"/>
    </row>
    <row r="443" spans="1:6" ht="12.75">
      <c r="A443" s="222"/>
      <c r="B443" s="38"/>
      <c r="C443" s="52"/>
      <c r="D443" s="230"/>
      <c r="E443" s="53"/>
      <c r="F443" s="36"/>
    </row>
    <row r="444" spans="1:6" ht="12.75">
      <c r="A444" s="222"/>
      <c r="B444" s="38"/>
      <c r="C444" s="52"/>
      <c r="D444" s="230"/>
      <c r="E444" s="53"/>
      <c r="F444" s="36"/>
    </row>
    <row r="445" spans="1:6" ht="12.75">
      <c r="A445" s="222"/>
      <c r="B445" s="38"/>
      <c r="C445" s="52"/>
      <c r="D445" s="230"/>
      <c r="E445" s="53"/>
      <c r="F445" s="36"/>
    </row>
    <row r="446" spans="1:6" ht="12.75">
      <c r="A446" s="222"/>
      <c r="B446" s="38"/>
      <c r="C446" s="52"/>
      <c r="D446" s="230"/>
      <c r="E446" s="53"/>
      <c r="F446" s="36"/>
    </row>
    <row r="447" spans="1:6" ht="12.75">
      <c r="A447" s="222"/>
      <c r="B447" s="38"/>
      <c r="C447" s="52"/>
      <c r="D447" s="230"/>
      <c r="E447" s="53"/>
      <c r="F447" s="36"/>
    </row>
    <row r="448" spans="1:6" ht="12.75">
      <c r="A448" s="222"/>
      <c r="B448" s="38"/>
      <c r="C448" s="52"/>
      <c r="D448" s="230"/>
      <c r="E448" s="53"/>
      <c r="F448" s="36"/>
    </row>
    <row r="449" spans="1:6" ht="12.75">
      <c r="A449" s="222"/>
      <c r="B449" s="38"/>
      <c r="C449" s="52"/>
      <c r="D449" s="230"/>
      <c r="E449" s="53"/>
      <c r="F449" s="36"/>
    </row>
    <row r="450" spans="1:6" ht="12.75">
      <c r="A450" s="222"/>
      <c r="B450" s="38"/>
      <c r="C450" s="52"/>
      <c r="D450" s="230"/>
      <c r="E450" s="53"/>
      <c r="F450" s="36"/>
    </row>
    <row r="451" spans="1:6" ht="12.75">
      <c r="A451" s="222"/>
      <c r="B451" s="38"/>
      <c r="C451" s="52"/>
      <c r="D451" s="230"/>
      <c r="E451" s="53"/>
      <c r="F451" s="36"/>
    </row>
    <row r="452" spans="1:6" ht="12.75">
      <c r="A452" s="222"/>
      <c r="B452" s="38"/>
      <c r="C452" s="52"/>
      <c r="D452" s="230"/>
      <c r="E452" s="53"/>
      <c r="F452" s="36"/>
    </row>
    <row r="453" spans="1:6" ht="12.75">
      <c r="A453" s="222"/>
      <c r="B453" s="38"/>
      <c r="C453" s="52"/>
      <c r="D453" s="230"/>
      <c r="E453" s="53"/>
      <c r="F453" s="36"/>
    </row>
    <row r="454" spans="1:6" ht="12.75">
      <c r="A454" s="222"/>
      <c r="B454" s="38"/>
      <c r="C454" s="52"/>
      <c r="D454" s="230"/>
      <c r="E454" s="53"/>
      <c r="F454" s="36"/>
    </row>
    <row r="455" spans="1:6" ht="12.75">
      <c r="A455" s="222"/>
      <c r="B455" s="38"/>
      <c r="C455" s="52"/>
      <c r="D455" s="230"/>
      <c r="E455" s="53"/>
      <c r="F455" s="36"/>
    </row>
    <row r="456" spans="1:6" ht="12.75">
      <c r="A456" s="222"/>
      <c r="B456" s="38"/>
      <c r="C456" s="52"/>
      <c r="D456" s="230"/>
      <c r="E456" s="53"/>
      <c r="F456" s="36"/>
    </row>
    <row r="457" spans="1:6" ht="12.75">
      <c r="A457" s="222"/>
      <c r="B457" s="38"/>
      <c r="C457" s="52"/>
      <c r="D457" s="230"/>
      <c r="E457" s="53"/>
      <c r="F457" s="36"/>
    </row>
    <row r="458" spans="1:6" ht="12.75">
      <c r="A458" s="222"/>
      <c r="B458" s="38"/>
      <c r="C458" s="52"/>
      <c r="D458" s="230"/>
      <c r="E458" s="53"/>
      <c r="F458" s="36"/>
    </row>
    <row r="459" spans="1:6" ht="12.75">
      <c r="A459" s="222"/>
      <c r="B459" s="38"/>
      <c r="C459" s="52"/>
      <c r="D459" s="230"/>
      <c r="E459" s="53"/>
      <c r="F459" s="36"/>
    </row>
    <row r="460" spans="1:6" ht="12.75">
      <c r="A460" s="222"/>
      <c r="B460" s="38"/>
      <c r="C460" s="52"/>
      <c r="D460" s="230"/>
      <c r="E460" s="53"/>
      <c r="F460" s="36"/>
    </row>
    <row r="461" spans="1:6" ht="12.75">
      <c r="A461" s="222"/>
      <c r="B461" s="38"/>
      <c r="C461" s="52"/>
      <c r="D461" s="230"/>
      <c r="E461" s="53"/>
      <c r="F461" s="36"/>
    </row>
    <row r="462" spans="1:6" ht="12.75">
      <c r="A462" s="222"/>
      <c r="B462" s="38"/>
      <c r="C462" s="52"/>
      <c r="D462" s="230"/>
      <c r="E462" s="53"/>
      <c r="F462" s="36"/>
    </row>
    <row r="463" spans="1:6" ht="12.75">
      <c r="A463" s="222"/>
      <c r="B463" s="38"/>
      <c r="C463" s="52"/>
      <c r="D463" s="230"/>
      <c r="E463" s="53"/>
      <c r="F463" s="36"/>
    </row>
    <row r="464" spans="1:6" ht="12.75">
      <c r="A464" s="222"/>
      <c r="B464" s="38"/>
      <c r="C464" s="52"/>
      <c r="D464" s="230"/>
      <c r="E464" s="53"/>
      <c r="F464" s="36"/>
    </row>
    <row r="465" spans="1:6" ht="12.75">
      <c r="A465" s="222"/>
      <c r="B465" s="38"/>
      <c r="C465" s="52"/>
      <c r="D465" s="230"/>
      <c r="E465" s="53"/>
      <c r="F465" s="36"/>
    </row>
    <row r="466" spans="1:6" ht="12.75">
      <c r="A466" s="222"/>
      <c r="B466" s="38"/>
      <c r="C466" s="52"/>
      <c r="D466" s="230"/>
      <c r="E466" s="53"/>
      <c r="F466" s="36"/>
    </row>
    <row r="467" spans="1:6" ht="12.75">
      <c r="A467" s="222"/>
      <c r="B467" s="38"/>
      <c r="C467" s="52"/>
      <c r="D467" s="230"/>
      <c r="E467" s="53"/>
      <c r="F467" s="36"/>
    </row>
    <row r="468" spans="1:6" ht="12.75">
      <c r="A468" s="222"/>
      <c r="B468" s="38"/>
      <c r="C468" s="52"/>
      <c r="D468" s="230"/>
      <c r="E468" s="53"/>
      <c r="F468" s="36"/>
    </row>
    <row r="469" spans="1:6" ht="12.75">
      <c r="A469" s="222"/>
      <c r="B469" s="38"/>
      <c r="C469" s="52"/>
      <c r="D469" s="230"/>
      <c r="E469" s="53"/>
      <c r="F469" s="36"/>
    </row>
    <row r="470" spans="1:6" ht="12.75">
      <c r="A470" s="222"/>
      <c r="B470" s="38"/>
      <c r="C470" s="52"/>
      <c r="D470" s="230"/>
      <c r="E470" s="53"/>
      <c r="F470" s="36"/>
    </row>
    <row r="471" spans="1:6" ht="12.75">
      <c r="A471" s="222"/>
      <c r="B471" s="38"/>
      <c r="C471" s="52"/>
      <c r="D471" s="230"/>
      <c r="E471" s="53"/>
      <c r="F471" s="36"/>
    </row>
    <row r="472" spans="1:6" ht="12.75">
      <c r="A472" s="222"/>
      <c r="B472" s="38"/>
      <c r="C472" s="52"/>
      <c r="D472" s="230"/>
      <c r="E472" s="53"/>
      <c r="F472" s="36"/>
    </row>
    <row r="473" spans="1:6" ht="12.75">
      <c r="A473" s="222"/>
      <c r="B473" s="38"/>
      <c r="C473" s="52"/>
      <c r="D473" s="230"/>
      <c r="E473" s="53"/>
      <c r="F473" s="36"/>
    </row>
    <row r="474" spans="1:6" ht="12.75">
      <c r="A474" s="222"/>
      <c r="B474" s="38"/>
      <c r="C474" s="52"/>
      <c r="D474" s="230"/>
      <c r="E474" s="53"/>
      <c r="F474" s="36"/>
    </row>
    <row r="475" spans="1:6" ht="12.75">
      <c r="A475" s="222"/>
      <c r="B475" s="38"/>
      <c r="C475" s="52"/>
      <c r="D475" s="230"/>
      <c r="E475" s="53"/>
      <c r="F475" s="36"/>
    </row>
    <row r="476" spans="1:6" ht="12.75">
      <c r="A476" s="222"/>
      <c r="B476" s="38"/>
      <c r="C476" s="52"/>
      <c r="D476" s="230"/>
      <c r="E476" s="53"/>
      <c r="F476" s="36"/>
    </row>
    <row r="477" spans="1:6" ht="12.75">
      <c r="A477" s="222"/>
      <c r="B477" s="38"/>
      <c r="C477" s="52"/>
      <c r="D477" s="230"/>
      <c r="E477" s="53"/>
      <c r="F477" s="36"/>
    </row>
    <row r="478" spans="1:6" ht="12.75">
      <c r="A478" s="222"/>
      <c r="B478" s="38"/>
      <c r="C478" s="52"/>
      <c r="D478" s="230"/>
      <c r="E478" s="53"/>
      <c r="F478" s="36"/>
    </row>
    <row r="479" spans="1:6" ht="12.75">
      <c r="A479" s="222"/>
      <c r="B479" s="38"/>
      <c r="C479" s="52"/>
      <c r="D479" s="230"/>
      <c r="E479" s="53"/>
      <c r="F479" s="36"/>
    </row>
    <row r="480" spans="1:6" ht="12.75">
      <c r="A480" s="222"/>
      <c r="B480" s="38"/>
      <c r="C480" s="52"/>
      <c r="D480" s="230"/>
      <c r="E480" s="53"/>
      <c r="F480" s="36"/>
    </row>
    <row r="481" spans="1:6" ht="12.75">
      <c r="A481" s="222"/>
      <c r="B481" s="38"/>
      <c r="C481" s="52"/>
      <c r="D481" s="230"/>
      <c r="E481" s="53"/>
      <c r="F481" s="36"/>
    </row>
    <row r="482" spans="1:6" ht="12.75">
      <c r="A482" s="222"/>
      <c r="B482" s="38"/>
      <c r="C482" s="52"/>
      <c r="D482" s="230"/>
      <c r="E482" s="53"/>
      <c r="F482" s="36"/>
    </row>
    <row r="483" spans="1:6" ht="12.75">
      <c r="A483" s="222"/>
      <c r="B483" s="38"/>
      <c r="C483" s="52"/>
      <c r="D483" s="230"/>
      <c r="E483" s="53"/>
      <c r="F483" s="36"/>
    </row>
    <row r="484" spans="1:6" ht="12.75">
      <c r="A484" s="222"/>
      <c r="B484" s="38"/>
      <c r="C484" s="52"/>
      <c r="D484" s="230"/>
      <c r="E484" s="53"/>
      <c r="F484" s="36"/>
    </row>
    <row r="485" spans="1:6" ht="12.75">
      <c r="A485" s="222"/>
      <c r="B485" s="38"/>
      <c r="C485" s="52"/>
      <c r="D485" s="230"/>
      <c r="E485" s="53"/>
      <c r="F485" s="36"/>
    </row>
    <row r="486" spans="1:6" ht="12.75">
      <c r="A486" s="222"/>
      <c r="B486" s="38"/>
      <c r="C486" s="52"/>
      <c r="D486" s="230"/>
      <c r="E486" s="53"/>
      <c r="F486" s="36"/>
    </row>
    <row r="487" spans="1:6" ht="12.75">
      <c r="A487" s="222"/>
      <c r="B487" s="38"/>
      <c r="C487" s="52"/>
      <c r="D487" s="230"/>
      <c r="E487" s="53"/>
      <c r="F487" s="36"/>
    </row>
    <row r="488" spans="1:6" ht="12.75">
      <c r="A488" s="222"/>
      <c r="B488" s="38"/>
      <c r="C488" s="52"/>
      <c r="D488" s="230"/>
      <c r="E488" s="53"/>
      <c r="F488" s="36"/>
    </row>
    <row r="489" spans="1:6" ht="12.75">
      <c r="A489" s="222"/>
      <c r="B489" s="38"/>
      <c r="C489" s="52"/>
      <c r="D489" s="230"/>
      <c r="E489" s="53"/>
      <c r="F489" s="36"/>
    </row>
    <row r="490" spans="1:6" ht="12.75">
      <c r="A490" s="222"/>
      <c r="B490" s="38"/>
      <c r="C490" s="52"/>
      <c r="D490" s="230"/>
      <c r="E490" s="53"/>
      <c r="F490" s="36"/>
    </row>
    <row r="491" spans="1:6" ht="12.75">
      <c r="A491" s="222"/>
      <c r="B491" s="38"/>
      <c r="C491" s="52"/>
      <c r="D491" s="230"/>
      <c r="E491" s="53"/>
      <c r="F491" s="36"/>
    </row>
    <row r="492" spans="1:6" ht="12.75">
      <c r="A492" s="222"/>
      <c r="B492" s="38"/>
      <c r="C492" s="52"/>
      <c r="D492" s="230"/>
      <c r="E492" s="53"/>
      <c r="F492" s="36"/>
    </row>
    <row r="493" spans="1:6" ht="12.75">
      <c r="A493" s="222"/>
      <c r="B493" s="38"/>
      <c r="C493" s="52"/>
      <c r="D493" s="230"/>
      <c r="E493" s="53"/>
      <c r="F493" s="36"/>
    </row>
    <row r="494" spans="1:6" ht="12.75">
      <c r="A494" s="222"/>
      <c r="B494" s="38"/>
      <c r="C494" s="52"/>
      <c r="D494" s="230"/>
      <c r="E494" s="53"/>
      <c r="F494" s="36"/>
    </row>
    <row r="495" spans="1:6" ht="12.75">
      <c r="A495" s="222"/>
      <c r="B495" s="38"/>
      <c r="C495" s="52"/>
      <c r="D495" s="230"/>
      <c r="E495" s="53"/>
      <c r="F495" s="36"/>
    </row>
    <row r="496" spans="1:6" ht="12.75">
      <c r="A496" s="222"/>
      <c r="B496" s="38"/>
      <c r="C496" s="52"/>
      <c r="D496" s="230"/>
      <c r="E496" s="53"/>
      <c r="F496" s="36"/>
    </row>
    <row r="497" spans="1:6" ht="12.75">
      <c r="A497" s="222"/>
      <c r="B497" s="38"/>
      <c r="C497" s="52"/>
      <c r="D497" s="230"/>
      <c r="E497" s="53"/>
      <c r="F497" s="36"/>
    </row>
    <row r="498" spans="1:6" ht="12.75">
      <c r="A498" s="222"/>
      <c r="B498" s="38"/>
      <c r="C498" s="52"/>
      <c r="D498" s="230"/>
      <c r="E498" s="53"/>
      <c r="F498" s="36"/>
    </row>
    <row r="499" spans="1:6" ht="12.75">
      <c r="A499" s="222"/>
      <c r="B499" s="38"/>
      <c r="C499" s="52"/>
      <c r="D499" s="230"/>
      <c r="E499" s="53"/>
      <c r="F499" s="36"/>
    </row>
    <row r="500" spans="1:6" ht="12.75">
      <c r="A500" s="222"/>
      <c r="B500" s="38"/>
      <c r="C500" s="52"/>
      <c r="D500" s="230"/>
      <c r="E500" s="53"/>
      <c r="F500" s="36"/>
    </row>
    <row r="501" spans="1:6" ht="12.75">
      <c r="A501" s="222"/>
      <c r="B501" s="38"/>
      <c r="C501" s="52"/>
      <c r="D501" s="230"/>
      <c r="E501" s="53"/>
      <c r="F501" s="36"/>
    </row>
    <row r="502" spans="1:6" ht="12.75">
      <c r="A502" s="222"/>
      <c r="B502" s="38"/>
      <c r="C502" s="52"/>
      <c r="D502" s="230"/>
      <c r="E502" s="53"/>
      <c r="F502" s="36"/>
    </row>
    <row r="503" spans="1:6" ht="12.75">
      <c r="A503" s="222"/>
      <c r="B503" s="38"/>
      <c r="C503" s="52"/>
      <c r="D503" s="230"/>
      <c r="E503" s="53"/>
      <c r="F503" s="36"/>
    </row>
    <row r="504" spans="1:6" ht="12.75">
      <c r="A504" s="222"/>
      <c r="B504" s="38"/>
      <c r="C504" s="52"/>
      <c r="D504" s="230"/>
      <c r="E504" s="53"/>
      <c r="F504" s="36"/>
    </row>
    <row r="505" spans="1:6" ht="12.75">
      <c r="A505" s="222"/>
      <c r="B505" s="38"/>
      <c r="C505" s="52"/>
      <c r="D505" s="230"/>
      <c r="E505" s="53"/>
      <c r="F505" s="36"/>
    </row>
    <row r="506" spans="1:6" ht="12.75">
      <c r="A506" s="222"/>
      <c r="B506" s="38"/>
      <c r="C506" s="52"/>
      <c r="D506" s="230"/>
      <c r="E506" s="53"/>
      <c r="F506" s="36"/>
    </row>
    <row r="507" spans="1:6" ht="12.75">
      <c r="A507" s="222"/>
      <c r="B507" s="38"/>
      <c r="C507" s="52"/>
      <c r="D507" s="230"/>
      <c r="E507" s="53"/>
      <c r="F507" s="36"/>
    </row>
    <row r="508" spans="1:6" ht="12.75">
      <c r="A508" s="222"/>
      <c r="B508" s="38"/>
      <c r="C508" s="52"/>
      <c r="D508" s="230"/>
      <c r="E508" s="53"/>
      <c r="F508" s="36"/>
    </row>
    <row r="509" spans="1:6" ht="12.75">
      <c r="A509" s="222"/>
      <c r="B509" s="38"/>
      <c r="C509" s="52"/>
      <c r="D509" s="230"/>
      <c r="E509" s="53"/>
      <c r="F509" s="36"/>
    </row>
    <row r="510" spans="1:6" ht="12.75">
      <c r="A510" s="222"/>
      <c r="B510" s="38"/>
      <c r="C510" s="52"/>
      <c r="D510" s="230"/>
      <c r="E510" s="53"/>
      <c r="F510" s="36"/>
    </row>
    <row r="511" spans="1:6" ht="12.75">
      <c r="A511" s="222"/>
      <c r="B511" s="38"/>
      <c r="C511" s="52"/>
      <c r="D511" s="230"/>
      <c r="E511" s="53"/>
      <c r="F511" s="36"/>
    </row>
    <row r="512" spans="1:6" ht="12.75">
      <c r="A512" s="222"/>
      <c r="B512" s="38"/>
      <c r="C512" s="52"/>
      <c r="D512" s="230"/>
      <c r="E512" s="53"/>
      <c r="F512" s="36"/>
    </row>
    <row r="513" spans="1:6" ht="12.75">
      <c r="A513" s="222"/>
      <c r="B513" s="38"/>
      <c r="C513" s="52"/>
      <c r="D513" s="230"/>
      <c r="E513" s="53"/>
      <c r="F513" s="36"/>
    </row>
    <row r="514" spans="1:6" ht="12.75">
      <c r="A514" s="222"/>
      <c r="B514" s="38"/>
      <c r="C514" s="52"/>
      <c r="D514" s="230"/>
      <c r="E514" s="53"/>
      <c r="F514" s="36"/>
    </row>
    <row r="515" spans="1:6" ht="12.75">
      <c r="A515" s="222"/>
      <c r="B515" s="38"/>
      <c r="C515" s="52"/>
      <c r="D515" s="230"/>
      <c r="E515" s="53"/>
      <c r="F515" s="36"/>
    </row>
    <row r="516" spans="1:6" ht="12.75">
      <c r="A516" s="222"/>
      <c r="B516" s="38"/>
      <c r="C516" s="52"/>
      <c r="D516" s="230"/>
      <c r="E516" s="53"/>
      <c r="F516" s="36"/>
    </row>
    <row r="517" spans="1:6" ht="12.75">
      <c r="A517" s="222"/>
      <c r="B517" s="38"/>
      <c r="C517" s="52"/>
      <c r="D517" s="230"/>
      <c r="E517" s="53"/>
      <c r="F517" s="36"/>
    </row>
    <row r="518" spans="1:6" ht="12.75">
      <c r="A518" s="222"/>
      <c r="B518" s="38"/>
      <c r="C518" s="52"/>
      <c r="D518" s="230"/>
      <c r="E518" s="53"/>
      <c r="F518" s="36"/>
    </row>
    <row r="519" spans="1:6" ht="12.75">
      <c r="A519" s="222"/>
      <c r="B519" s="38"/>
      <c r="C519" s="52"/>
      <c r="D519" s="230"/>
      <c r="E519" s="53"/>
      <c r="F519" s="36"/>
    </row>
    <row r="520" spans="1:6" ht="12.75">
      <c r="A520" s="222"/>
      <c r="B520" s="38"/>
      <c r="C520" s="52"/>
      <c r="D520" s="230"/>
      <c r="E520" s="53"/>
      <c r="F520" s="36"/>
    </row>
    <row r="521" spans="1:6" ht="12.75">
      <c r="A521" s="222"/>
      <c r="B521" s="38"/>
      <c r="C521" s="52"/>
      <c r="D521" s="230"/>
      <c r="E521" s="53"/>
      <c r="F521" s="36"/>
    </row>
    <row r="522" spans="1:6" ht="12.75">
      <c r="A522" s="222"/>
      <c r="B522" s="38"/>
      <c r="C522" s="52"/>
      <c r="D522" s="230"/>
      <c r="E522" s="53"/>
      <c r="F522" s="36"/>
    </row>
    <row r="523" spans="1:6" ht="12.75">
      <c r="A523" s="222"/>
      <c r="B523" s="38"/>
      <c r="C523" s="52"/>
      <c r="D523" s="230"/>
      <c r="E523" s="53"/>
      <c r="F523" s="36"/>
    </row>
    <row r="524" spans="1:6" ht="12.75">
      <c r="A524" s="222"/>
      <c r="B524" s="38"/>
      <c r="C524" s="52"/>
      <c r="D524" s="230"/>
      <c r="E524" s="53"/>
      <c r="F524" s="36"/>
    </row>
    <row r="525" spans="1:6" ht="12.75">
      <c r="A525" s="222"/>
      <c r="B525" s="38"/>
      <c r="C525" s="52"/>
      <c r="D525" s="230"/>
      <c r="E525" s="53"/>
      <c r="F525" s="36"/>
    </row>
    <row r="526" spans="1:6" ht="12.75">
      <c r="A526" s="222"/>
      <c r="B526" s="38"/>
      <c r="C526" s="52"/>
      <c r="D526" s="230"/>
      <c r="E526" s="53"/>
      <c r="F526" s="36"/>
    </row>
    <row r="527" spans="1:6" ht="12.75">
      <c r="A527" s="222"/>
      <c r="B527" s="38"/>
      <c r="C527" s="52"/>
      <c r="D527" s="230"/>
      <c r="E527" s="53"/>
      <c r="F527" s="36"/>
    </row>
    <row r="528" spans="1:6" ht="12.75">
      <c r="A528" s="222"/>
      <c r="B528" s="38"/>
      <c r="C528" s="52"/>
      <c r="D528" s="230"/>
      <c r="E528" s="53"/>
      <c r="F528" s="36"/>
    </row>
    <row r="529" spans="1:6" ht="12.75">
      <c r="A529" s="222"/>
      <c r="B529" s="38"/>
      <c r="C529" s="52"/>
      <c r="D529" s="230"/>
      <c r="E529" s="53"/>
      <c r="F529" s="36"/>
    </row>
    <row r="530" spans="1:6" ht="12.75">
      <c r="A530" s="222"/>
      <c r="B530" s="38"/>
      <c r="C530" s="52"/>
      <c r="D530" s="230"/>
      <c r="E530" s="53"/>
      <c r="F530" s="36"/>
    </row>
    <row r="531" spans="1:6" ht="12.75">
      <c r="A531" s="222"/>
      <c r="B531" s="38"/>
      <c r="C531" s="52"/>
      <c r="D531" s="230"/>
      <c r="E531" s="53"/>
      <c r="F531" s="36"/>
    </row>
    <row r="532" spans="1:6" ht="12.75">
      <c r="A532" s="222"/>
      <c r="B532" s="38"/>
      <c r="C532" s="52"/>
      <c r="D532" s="230"/>
      <c r="E532" s="53"/>
      <c r="F532" s="36"/>
    </row>
    <row r="533" spans="1:6" ht="12.75">
      <c r="A533" s="222"/>
      <c r="B533" s="38"/>
      <c r="C533" s="52"/>
      <c r="D533" s="230"/>
      <c r="E533" s="53"/>
      <c r="F533" s="36"/>
    </row>
    <row r="534" spans="1:6" ht="12.75">
      <c r="A534" s="222"/>
      <c r="B534" s="38"/>
      <c r="C534" s="52"/>
      <c r="D534" s="230"/>
      <c r="E534" s="53"/>
      <c r="F534" s="36"/>
    </row>
    <row r="535" spans="1:6" ht="12.75">
      <c r="A535" s="222"/>
      <c r="B535" s="38"/>
      <c r="C535" s="52"/>
      <c r="D535" s="230"/>
      <c r="E535" s="53"/>
      <c r="F535" s="36"/>
    </row>
    <row r="536" spans="1:6" ht="12.75">
      <c r="A536" s="222"/>
      <c r="B536" s="38"/>
      <c r="C536" s="52"/>
      <c r="D536" s="230"/>
      <c r="E536" s="53"/>
      <c r="F536" s="36"/>
    </row>
    <row r="537" spans="1:6" ht="12.75">
      <c r="A537" s="222"/>
      <c r="B537" s="38"/>
      <c r="C537" s="52"/>
      <c r="D537" s="230"/>
      <c r="E537" s="53"/>
      <c r="F537" s="36"/>
    </row>
    <row r="538" spans="1:6" ht="12.75">
      <c r="A538" s="222"/>
      <c r="B538" s="38"/>
      <c r="C538" s="52"/>
      <c r="D538" s="230"/>
      <c r="E538" s="53"/>
      <c r="F538" s="36"/>
    </row>
    <row r="539" spans="1:6" ht="12.75">
      <c r="A539" s="222"/>
      <c r="B539" s="38"/>
      <c r="C539" s="52"/>
      <c r="D539" s="230"/>
      <c r="E539" s="53"/>
      <c r="F539" s="36"/>
    </row>
    <row r="540" spans="1:6" ht="12.75">
      <c r="A540" s="222"/>
      <c r="B540" s="38"/>
      <c r="C540" s="52"/>
      <c r="D540" s="230"/>
      <c r="E540" s="53"/>
      <c r="F540" s="36"/>
    </row>
    <row r="541" spans="1:6" ht="12.75">
      <c r="A541" s="222"/>
      <c r="B541" s="38"/>
      <c r="C541" s="52"/>
      <c r="D541" s="230"/>
      <c r="E541" s="53"/>
      <c r="F541" s="36"/>
    </row>
    <row r="542" spans="1:6" ht="12.75">
      <c r="A542" s="222"/>
      <c r="B542" s="38"/>
      <c r="C542" s="52"/>
      <c r="D542" s="230"/>
      <c r="E542" s="53"/>
      <c r="F542" s="36"/>
    </row>
    <row r="543" spans="1:6" ht="12.75">
      <c r="A543" s="222"/>
      <c r="B543" s="38"/>
      <c r="C543" s="52"/>
      <c r="D543" s="230"/>
      <c r="E543" s="53"/>
      <c r="F543" s="36"/>
    </row>
    <row r="544" spans="1:6" ht="12.75">
      <c r="A544" s="222"/>
      <c r="B544" s="38"/>
      <c r="C544" s="52"/>
      <c r="D544" s="230"/>
      <c r="E544" s="53"/>
      <c r="F544" s="36"/>
    </row>
    <row r="545" spans="1:6" ht="12.75">
      <c r="A545" s="222"/>
      <c r="B545" s="38"/>
      <c r="C545" s="52"/>
      <c r="D545" s="230"/>
      <c r="E545" s="53"/>
      <c r="F545" s="36"/>
    </row>
    <row r="546" spans="1:6" ht="12.75">
      <c r="A546" s="222"/>
      <c r="B546" s="38"/>
      <c r="C546" s="52"/>
      <c r="D546" s="230"/>
      <c r="E546" s="53"/>
      <c r="F546" s="36"/>
    </row>
    <row r="547" spans="1:6" ht="12.75">
      <c r="A547" s="222"/>
      <c r="B547" s="38"/>
      <c r="C547" s="52"/>
      <c r="D547" s="230"/>
      <c r="E547" s="53"/>
      <c r="F547" s="36"/>
    </row>
    <row r="548" spans="1:6" ht="12.75">
      <c r="A548" s="222"/>
      <c r="B548" s="38"/>
      <c r="C548" s="52"/>
      <c r="D548" s="230"/>
      <c r="E548" s="53"/>
      <c r="F548" s="36"/>
    </row>
    <row r="549" spans="1:6" ht="12.75">
      <c r="A549" s="222"/>
      <c r="B549" s="38"/>
      <c r="C549" s="52"/>
      <c r="D549" s="230"/>
      <c r="E549" s="53"/>
      <c r="F549" s="36"/>
    </row>
    <row r="550" spans="1:6" ht="12.75">
      <c r="A550" s="222"/>
      <c r="B550" s="38"/>
      <c r="C550" s="52"/>
      <c r="D550" s="230"/>
      <c r="E550" s="53"/>
      <c r="F550" s="36"/>
    </row>
    <row r="551" spans="1:6" ht="12.75">
      <c r="A551" s="222"/>
      <c r="B551" s="38"/>
      <c r="C551" s="52"/>
      <c r="D551" s="230"/>
      <c r="E551" s="53"/>
      <c r="F551" s="36"/>
    </row>
    <row r="552" spans="1:6" ht="12.75">
      <c r="A552" s="222"/>
      <c r="B552" s="38"/>
      <c r="C552" s="52"/>
      <c r="D552" s="230"/>
      <c r="E552" s="53"/>
      <c r="F552" s="36"/>
    </row>
    <row r="553" spans="1:6" ht="12.75">
      <c r="A553" s="222"/>
      <c r="B553" s="38"/>
      <c r="C553" s="52"/>
      <c r="D553" s="230"/>
      <c r="E553" s="53"/>
      <c r="F553" s="36"/>
    </row>
    <row r="554" spans="1:6" ht="12.75">
      <c r="A554" s="222"/>
      <c r="B554" s="38"/>
      <c r="C554" s="52"/>
      <c r="D554" s="230"/>
      <c r="E554" s="53"/>
      <c r="F554" s="36"/>
    </row>
    <row r="555" spans="1:6" ht="12.75">
      <c r="A555" s="222"/>
      <c r="B555" s="38"/>
      <c r="C555" s="52"/>
      <c r="D555" s="230"/>
      <c r="E555" s="53"/>
      <c r="F555" s="36"/>
    </row>
    <row r="556" spans="1:6" ht="12.75">
      <c r="A556" s="222"/>
      <c r="B556" s="38"/>
      <c r="C556" s="52"/>
      <c r="D556" s="230"/>
      <c r="E556" s="53"/>
      <c r="F556" s="36"/>
    </row>
    <row r="557" spans="1:6" ht="12.75">
      <c r="A557" s="222"/>
      <c r="B557" s="38"/>
      <c r="C557" s="52"/>
      <c r="D557" s="230"/>
      <c r="E557" s="53"/>
      <c r="F557" s="36"/>
    </row>
    <row r="558" spans="1:6" ht="12.75">
      <c r="A558" s="222"/>
      <c r="B558" s="38"/>
      <c r="C558" s="52"/>
      <c r="D558" s="230"/>
      <c r="E558" s="53"/>
      <c r="F558" s="36"/>
    </row>
    <row r="559" spans="1:6" ht="12.75">
      <c r="A559" s="222"/>
      <c r="B559" s="38"/>
      <c r="C559" s="52"/>
      <c r="D559" s="230"/>
      <c r="E559" s="53"/>
      <c r="F559" s="36"/>
    </row>
    <row r="560" spans="1:6" ht="12.75">
      <c r="A560" s="222"/>
      <c r="B560" s="38"/>
      <c r="C560" s="52"/>
      <c r="D560" s="230"/>
      <c r="E560" s="53"/>
      <c r="F560" s="36"/>
    </row>
    <row r="561" spans="1:6" ht="12.75">
      <c r="A561" s="222"/>
      <c r="B561" s="38"/>
      <c r="C561" s="52"/>
      <c r="D561" s="230"/>
      <c r="E561" s="53"/>
      <c r="F561" s="36"/>
    </row>
    <row r="562" spans="1:6" ht="12.75">
      <c r="A562" s="222"/>
      <c r="B562" s="38"/>
      <c r="C562" s="52"/>
      <c r="D562" s="230"/>
      <c r="E562" s="53"/>
      <c r="F562" s="36"/>
    </row>
    <row r="563" spans="1:6" ht="12.75">
      <c r="A563" s="222"/>
      <c r="B563" s="38"/>
      <c r="C563" s="52"/>
      <c r="D563" s="230"/>
      <c r="E563" s="53"/>
      <c r="F563" s="36"/>
    </row>
    <row r="564" spans="1:6" ht="12.75">
      <c r="A564" s="222"/>
      <c r="B564" s="38"/>
      <c r="C564" s="52"/>
      <c r="D564" s="230"/>
      <c r="E564" s="53"/>
      <c r="F564" s="36"/>
    </row>
    <row r="565" spans="1:6" ht="12.75">
      <c r="A565" s="222"/>
      <c r="B565" s="38"/>
      <c r="C565" s="52"/>
      <c r="D565" s="230"/>
      <c r="E565" s="53"/>
      <c r="F565" s="36"/>
    </row>
    <row r="566" spans="1:6" ht="12.75">
      <c r="A566" s="222"/>
      <c r="B566" s="38"/>
      <c r="C566" s="52"/>
      <c r="D566" s="230"/>
      <c r="E566" s="53"/>
      <c r="F566" s="36"/>
    </row>
    <row r="567" spans="1:6" ht="12.75">
      <c r="A567" s="222"/>
      <c r="B567" s="38"/>
      <c r="C567" s="52"/>
      <c r="D567" s="230"/>
      <c r="E567" s="53"/>
      <c r="F567" s="36"/>
    </row>
    <row r="568" spans="1:6" ht="12.75">
      <c r="A568" s="222"/>
      <c r="B568" s="38"/>
      <c r="C568" s="52"/>
      <c r="D568" s="230"/>
      <c r="E568" s="53"/>
      <c r="F568" s="36"/>
    </row>
    <row r="569" spans="1:6" ht="12.75">
      <c r="A569" s="222"/>
      <c r="B569" s="38"/>
      <c r="C569" s="52"/>
      <c r="D569" s="230"/>
      <c r="E569" s="53"/>
      <c r="F569" s="36"/>
    </row>
    <row r="570" spans="1:6" ht="12.75">
      <c r="A570" s="222"/>
      <c r="B570" s="38"/>
      <c r="C570" s="52"/>
      <c r="D570" s="230"/>
      <c r="E570" s="53"/>
      <c r="F570" s="36"/>
    </row>
    <row r="571" spans="1:6" ht="12.75">
      <c r="A571" s="222"/>
      <c r="B571" s="38"/>
      <c r="C571" s="52"/>
      <c r="D571" s="230"/>
      <c r="E571" s="53"/>
      <c r="F571" s="36"/>
    </row>
    <row r="572" spans="1:6" ht="12.75">
      <c r="A572" s="222"/>
      <c r="B572" s="38"/>
      <c r="C572" s="52"/>
      <c r="D572" s="230"/>
      <c r="E572" s="53"/>
      <c r="F572" s="36"/>
    </row>
    <row r="573" spans="1:6" ht="12.75">
      <c r="A573" s="222"/>
      <c r="B573" s="38"/>
      <c r="C573" s="52"/>
      <c r="D573" s="230"/>
      <c r="E573" s="53"/>
      <c r="F573" s="36"/>
    </row>
    <row r="574" spans="1:6" ht="12.75">
      <c r="A574" s="222"/>
      <c r="B574" s="38"/>
      <c r="C574" s="52"/>
      <c r="D574" s="230"/>
      <c r="E574" s="53"/>
      <c r="F574" s="36"/>
    </row>
    <row r="575" spans="1:6" ht="12.75">
      <c r="A575" s="222"/>
      <c r="B575" s="38"/>
      <c r="C575" s="52"/>
      <c r="D575" s="230"/>
      <c r="E575" s="53"/>
      <c r="F575" s="36"/>
    </row>
    <row r="576" spans="1:6" ht="12.75">
      <c r="A576" s="222"/>
      <c r="B576" s="38"/>
      <c r="C576" s="52"/>
      <c r="D576" s="230"/>
      <c r="E576" s="53"/>
      <c r="F576" s="36"/>
    </row>
    <row r="577" spans="1:6" ht="12.75">
      <c r="A577" s="222"/>
      <c r="B577" s="38"/>
      <c r="C577" s="52"/>
      <c r="D577" s="230"/>
      <c r="E577" s="53"/>
      <c r="F577" s="36"/>
    </row>
    <row r="578" spans="1:6" ht="12.75">
      <c r="A578" s="222"/>
      <c r="B578" s="38"/>
      <c r="C578" s="52"/>
      <c r="D578" s="230"/>
      <c r="E578" s="53"/>
      <c r="F578" s="36"/>
    </row>
    <row r="579" spans="1:6" ht="12.75">
      <c r="A579" s="222"/>
      <c r="B579" s="38"/>
      <c r="C579" s="52"/>
      <c r="D579" s="230"/>
      <c r="E579" s="53"/>
      <c r="F579" s="36"/>
    </row>
    <row r="580" spans="1:6" ht="12.75">
      <c r="A580" s="222"/>
      <c r="B580" s="38"/>
      <c r="C580" s="52"/>
      <c r="D580" s="230"/>
      <c r="E580" s="53"/>
      <c r="F580" s="36"/>
    </row>
    <row r="581" spans="1:6" ht="12.75">
      <c r="A581" s="222"/>
      <c r="B581" s="38"/>
      <c r="C581" s="52"/>
      <c r="D581" s="230"/>
      <c r="E581" s="53"/>
      <c r="F581" s="36"/>
    </row>
    <row r="582" spans="1:6" ht="12.75">
      <c r="A582" s="222"/>
      <c r="B582" s="38"/>
      <c r="C582" s="52"/>
      <c r="D582" s="230"/>
      <c r="E582" s="53"/>
      <c r="F582" s="36"/>
    </row>
    <row r="583" spans="1:6" ht="12.75">
      <c r="A583" s="222"/>
      <c r="B583" s="38"/>
      <c r="C583" s="52"/>
      <c r="D583" s="230"/>
      <c r="E583" s="53"/>
      <c r="F583" s="36"/>
    </row>
    <row r="584" spans="1:6" ht="12.75">
      <c r="A584" s="222"/>
      <c r="B584" s="38"/>
      <c r="C584" s="52"/>
      <c r="D584" s="230"/>
      <c r="E584" s="53"/>
      <c r="F584" s="36"/>
    </row>
    <row r="585" spans="1:6" ht="12.75">
      <c r="A585" s="222"/>
      <c r="B585" s="38"/>
      <c r="C585" s="52"/>
      <c r="D585" s="230"/>
      <c r="E585" s="53"/>
      <c r="F585" s="36"/>
    </row>
    <row r="586" spans="1:6" ht="12.75">
      <c r="A586" s="222"/>
      <c r="B586" s="38"/>
      <c r="C586" s="52"/>
      <c r="D586" s="230"/>
      <c r="E586" s="53"/>
      <c r="F586" s="36"/>
    </row>
    <row r="587" spans="1:6" ht="12.75">
      <c r="A587" s="222"/>
      <c r="B587" s="38"/>
      <c r="C587" s="52"/>
      <c r="D587" s="230"/>
      <c r="E587" s="53"/>
      <c r="F587" s="36"/>
    </row>
    <row r="588" spans="1:6" ht="12.75">
      <c r="A588" s="222"/>
      <c r="B588" s="38"/>
      <c r="C588" s="52"/>
      <c r="D588" s="230"/>
      <c r="E588" s="53"/>
      <c r="F588" s="36"/>
    </row>
    <row r="589" spans="1:6" ht="12.75">
      <c r="A589" s="222"/>
      <c r="B589" s="38"/>
      <c r="C589" s="52"/>
      <c r="D589" s="230"/>
      <c r="E589" s="53"/>
      <c r="F589" s="36"/>
    </row>
    <row r="590" spans="1:6" ht="12.75">
      <c r="A590" s="222"/>
      <c r="B590" s="38"/>
      <c r="C590" s="52"/>
      <c r="D590" s="230"/>
      <c r="E590" s="53"/>
      <c r="F590" s="36"/>
    </row>
    <row r="591" spans="1:6" ht="12.75">
      <c r="A591" s="222"/>
      <c r="B591" s="38"/>
      <c r="C591" s="52"/>
      <c r="D591" s="230"/>
      <c r="E591" s="53"/>
      <c r="F591" s="36"/>
    </row>
    <row r="592" spans="1:6" ht="12.75">
      <c r="A592" s="222"/>
      <c r="B592" s="38"/>
      <c r="C592" s="52"/>
      <c r="D592" s="230"/>
      <c r="E592" s="53"/>
      <c r="F592" s="36"/>
    </row>
    <row r="593" spans="1:6" ht="12.75">
      <c r="A593" s="222"/>
      <c r="B593" s="38"/>
      <c r="C593" s="52"/>
      <c r="D593" s="230"/>
      <c r="E593" s="53"/>
      <c r="F593" s="36"/>
    </row>
    <row r="594" spans="1:6" ht="12.75">
      <c r="A594" s="222"/>
      <c r="B594" s="38"/>
      <c r="C594" s="52"/>
      <c r="D594" s="230"/>
      <c r="E594" s="53"/>
      <c r="F594" s="36"/>
    </row>
    <row r="595" spans="1:6" ht="12.75">
      <c r="A595" s="222"/>
      <c r="B595" s="38"/>
      <c r="C595" s="52"/>
      <c r="D595" s="230"/>
      <c r="E595" s="53"/>
      <c r="F595" s="36"/>
    </row>
    <row r="596" spans="1:6" ht="12.75">
      <c r="A596" s="222"/>
      <c r="B596" s="38"/>
      <c r="C596" s="52"/>
      <c r="D596" s="230"/>
      <c r="E596" s="53"/>
      <c r="F596" s="36"/>
    </row>
    <row r="597" spans="1:6" ht="12.75">
      <c r="A597" s="222"/>
      <c r="B597" s="38"/>
      <c r="C597" s="52"/>
      <c r="D597" s="230"/>
      <c r="E597" s="53"/>
      <c r="F597" s="36"/>
    </row>
    <row r="598" spans="1:6" ht="12.75">
      <c r="A598" s="222"/>
      <c r="B598" s="38"/>
      <c r="C598" s="52"/>
      <c r="D598" s="230"/>
      <c r="E598" s="53"/>
      <c r="F598" s="36"/>
    </row>
    <row r="599" spans="1:6" ht="12.75">
      <c r="A599" s="222"/>
      <c r="B599" s="38"/>
      <c r="C599" s="52"/>
      <c r="D599" s="230"/>
      <c r="E599" s="53"/>
      <c r="F599" s="36"/>
    </row>
    <row r="600" spans="1:6" ht="12.75">
      <c r="A600" s="222"/>
      <c r="B600" s="38"/>
      <c r="C600" s="52"/>
      <c r="D600" s="230"/>
      <c r="E600" s="53"/>
      <c r="F600" s="36"/>
    </row>
    <row r="601" spans="1:6" ht="12.75">
      <c r="A601" s="222"/>
      <c r="B601" s="38"/>
      <c r="C601" s="52"/>
      <c r="D601" s="230"/>
      <c r="E601" s="53"/>
      <c r="F601" s="36"/>
    </row>
    <row r="602" spans="1:6" ht="12.75">
      <c r="A602" s="222"/>
      <c r="B602" s="38"/>
      <c r="C602" s="52"/>
      <c r="D602" s="230"/>
      <c r="E602" s="53"/>
      <c r="F602" s="36"/>
    </row>
    <row r="603" spans="1:6" ht="12.75">
      <c r="A603" s="222"/>
      <c r="B603" s="38"/>
      <c r="C603" s="52"/>
      <c r="D603" s="230"/>
      <c r="E603" s="53"/>
      <c r="F603" s="36"/>
    </row>
    <row r="604" spans="1:6" ht="12.75">
      <c r="A604" s="222"/>
      <c r="B604" s="38"/>
      <c r="C604" s="52"/>
      <c r="D604" s="230"/>
      <c r="E604" s="53"/>
      <c r="F604" s="36"/>
    </row>
    <row r="605" spans="1:6" ht="12.75">
      <c r="A605" s="222"/>
      <c r="B605" s="38"/>
      <c r="C605" s="52"/>
      <c r="D605" s="230"/>
      <c r="E605" s="53"/>
      <c r="F605" s="36"/>
    </row>
    <row r="606" spans="1:6" ht="12.75">
      <c r="A606" s="222"/>
      <c r="B606" s="38"/>
      <c r="C606" s="52"/>
      <c r="D606" s="230"/>
      <c r="E606" s="53"/>
      <c r="F606" s="36"/>
    </row>
    <row r="607" spans="1:6" ht="12.75">
      <c r="A607" s="222"/>
      <c r="B607" s="38"/>
      <c r="C607" s="52"/>
      <c r="D607" s="230"/>
      <c r="E607" s="53"/>
      <c r="F607" s="36"/>
    </row>
    <row r="608" spans="1:6" ht="12.75">
      <c r="A608" s="222"/>
      <c r="B608" s="38"/>
      <c r="C608" s="52"/>
      <c r="D608" s="230"/>
      <c r="E608" s="53"/>
      <c r="F608" s="36"/>
    </row>
    <row r="609" spans="1:6" ht="12.75">
      <c r="A609" s="222"/>
      <c r="B609" s="38"/>
      <c r="C609" s="52"/>
      <c r="D609" s="230"/>
      <c r="E609" s="53"/>
      <c r="F609" s="36"/>
    </row>
    <row r="610" spans="1:6" ht="12.75">
      <c r="A610" s="222"/>
      <c r="B610" s="38"/>
      <c r="C610" s="52"/>
      <c r="D610" s="230"/>
      <c r="E610" s="53"/>
      <c r="F610" s="36"/>
    </row>
    <row r="611" spans="1:6" ht="12.75">
      <c r="A611" s="222"/>
      <c r="B611" s="38"/>
      <c r="C611" s="52"/>
      <c r="D611" s="230"/>
      <c r="E611" s="53"/>
      <c r="F611" s="36"/>
    </row>
    <row r="612" spans="1:6" ht="12.75">
      <c r="A612" s="222"/>
      <c r="B612" s="38"/>
      <c r="C612" s="52"/>
      <c r="D612" s="230"/>
      <c r="E612" s="53"/>
      <c r="F612" s="36"/>
    </row>
    <row r="613" spans="1:6" ht="12.75">
      <c r="A613" s="222"/>
      <c r="B613" s="38"/>
      <c r="C613" s="52"/>
      <c r="D613" s="230"/>
      <c r="E613" s="53"/>
      <c r="F613" s="36"/>
    </row>
    <row r="614" spans="1:6" ht="12.75">
      <c r="A614" s="222"/>
      <c r="B614" s="38"/>
      <c r="C614" s="52"/>
      <c r="D614" s="230"/>
      <c r="E614" s="53"/>
      <c r="F614" s="36"/>
    </row>
    <row r="615" spans="1:6" ht="12.75">
      <c r="A615" s="222"/>
      <c r="B615" s="38"/>
      <c r="C615" s="52"/>
      <c r="D615" s="230"/>
      <c r="E615" s="53"/>
      <c r="F615" s="36"/>
    </row>
    <row r="616" spans="1:6" ht="12.75">
      <c r="A616" s="222"/>
      <c r="B616" s="38"/>
      <c r="C616" s="52"/>
      <c r="D616" s="230"/>
      <c r="E616" s="53"/>
      <c r="F616" s="36"/>
    </row>
    <row r="617" spans="1:6" ht="12.75">
      <c r="A617" s="222"/>
      <c r="B617" s="38"/>
      <c r="C617" s="52"/>
      <c r="D617" s="230"/>
      <c r="E617" s="53"/>
      <c r="F617" s="36"/>
    </row>
    <row r="618" spans="1:6" ht="12.75">
      <c r="A618" s="222"/>
      <c r="B618" s="38"/>
      <c r="C618" s="52"/>
      <c r="D618" s="230"/>
      <c r="E618" s="53"/>
      <c r="F618" s="36"/>
    </row>
    <row r="619" spans="1:6" ht="12.75">
      <c r="A619" s="222"/>
      <c r="B619" s="38"/>
      <c r="C619" s="52"/>
      <c r="D619" s="230"/>
      <c r="E619" s="53"/>
      <c r="F619" s="36"/>
    </row>
    <row r="620" spans="1:6" ht="12.75">
      <c r="A620" s="222"/>
      <c r="B620" s="38"/>
      <c r="C620" s="52"/>
      <c r="D620" s="230"/>
      <c r="E620" s="53"/>
      <c r="F620" s="36"/>
    </row>
    <row r="621" spans="1:6" ht="12.75">
      <c r="A621" s="222"/>
      <c r="B621" s="38"/>
      <c r="C621" s="52"/>
      <c r="D621" s="230"/>
      <c r="E621" s="53"/>
      <c r="F621" s="36"/>
    </row>
    <row r="622" spans="1:6" ht="12.75">
      <c r="A622" s="222"/>
      <c r="B622" s="38"/>
      <c r="C622" s="52"/>
      <c r="D622" s="230"/>
      <c r="E622" s="53"/>
      <c r="F622" s="36"/>
    </row>
    <row r="623" spans="1:6" ht="12.75">
      <c r="A623" s="222"/>
      <c r="B623" s="38"/>
      <c r="C623" s="52"/>
      <c r="D623" s="230"/>
      <c r="E623" s="53"/>
      <c r="F623" s="36"/>
    </row>
    <row r="624" spans="1:6" ht="12.75">
      <c r="A624" s="222"/>
      <c r="B624" s="38"/>
      <c r="C624" s="52"/>
      <c r="D624" s="230"/>
      <c r="E624" s="53"/>
      <c r="F624" s="36"/>
    </row>
    <row r="625" spans="1:6" ht="12.75">
      <c r="A625" s="222"/>
      <c r="B625" s="38"/>
      <c r="C625" s="52"/>
      <c r="D625" s="230"/>
      <c r="E625" s="53"/>
      <c r="F625" s="36"/>
    </row>
    <row r="626" spans="1:6" ht="12.75">
      <c r="A626" s="222"/>
      <c r="B626" s="38"/>
      <c r="C626" s="52"/>
      <c r="D626" s="230"/>
      <c r="E626" s="53"/>
      <c r="F626" s="36"/>
    </row>
    <row r="627" spans="1:6" ht="12.75">
      <c r="A627" s="222"/>
      <c r="B627" s="38"/>
      <c r="C627" s="52"/>
      <c r="D627" s="230"/>
      <c r="E627" s="53"/>
      <c r="F627" s="36"/>
    </row>
    <row r="628" spans="1:6" ht="12.75">
      <c r="A628" s="222"/>
      <c r="B628" s="38"/>
      <c r="C628" s="52"/>
      <c r="D628" s="230"/>
      <c r="E628" s="53"/>
      <c r="F628" s="36"/>
    </row>
    <row r="629" spans="1:6" ht="12.75">
      <c r="A629" s="222"/>
      <c r="B629" s="38"/>
      <c r="C629" s="52"/>
      <c r="D629" s="230"/>
      <c r="E629" s="53"/>
      <c r="F629" s="36"/>
    </row>
    <row r="630" spans="1:6" ht="12.75">
      <c r="A630" s="222"/>
      <c r="B630" s="38"/>
      <c r="C630" s="52"/>
      <c r="D630" s="230"/>
      <c r="E630" s="53"/>
      <c r="F630" s="36"/>
    </row>
    <row r="631" spans="1:6" ht="12.75">
      <c r="A631" s="222"/>
      <c r="B631" s="38"/>
      <c r="C631" s="52"/>
      <c r="D631" s="230"/>
      <c r="E631" s="53"/>
      <c r="F631" s="36"/>
    </row>
    <row r="632" spans="1:6" ht="12.75">
      <c r="A632" s="222"/>
      <c r="B632" s="38"/>
      <c r="C632" s="52"/>
      <c r="D632" s="230"/>
      <c r="E632" s="53"/>
      <c r="F632" s="36"/>
    </row>
    <row r="633" spans="1:6" ht="12.75">
      <c r="A633" s="222"/>
      <c r="B633" s="38"/>
      <c r="C633" s="52"/>
      <c r="D633" s="230"/>
      <c r="E633" s="53"/>
      <c r="F633" s="36"/>
    </row>
    <row r="634" spans="1:6" ht="12.75">
      <c r="A634" s="222"/>
      <c r="B634" s="38"/>
      <c r="C634" s="52"/>
      <c r="D634" s="230"/>
      <c r="E634" s="53"/>
      <c r="F634" s="36"/>
    </row>
    <row r="635" spans="1:6" ht="12.75">
      <c r="A635" s="222"/>
      <c r="B635" s="38"/>
      <c r="C635" s="52"/>
      <c r="D635" s="230"/>
      <c r="E635" s="53"/>
      <c r="F635" s="36"/>
    </row>
    <row r="636" spans="1:6" ht="12.75">
      <c r="A636" s="222"/>
      <c r="B636" s="38"/>
      <c r="C636" s="52"/>
      <c r="D636" s="230"/>
      <c r="E636" s="53"/>
      <c r="F636" s="36"/>
    </row>
    <row r="637" spans="1:6" ht="12.75">
      <c r="A637" s="222"/>
      <c r="B637" s="38"/>
      <c r="C637" s="52"/>
      <c r="D637" s="230"/>
      <c r="E637" s="53"/>
      <c r="F637" s="36"/>
    </row>
    <row r="638" spans="1:6" ht="12.75">
      <c r="A638" s="222"/>
      <c r="B638" s="38"/>
      <c r="C638" s="52"/>
      <c r="D638" s="230"/>
      <c r="E638" s="53"/>
      <c r="F638" s="36"/>
    </row>
    <row r="639" spans="1:6" ht="12.75">
      <c r="A639" s="222"/>
      <c r="B639" s="38"/>
      <c r="C639" s="52"/>
      <c r="D639" s="230"/>
      <c r="E639" s="53"/>
      <c r="F639" s="36"/>
    </row>
    <row r="640" spans="1:6" ht="12.75">
      <c r="A640" s="222"/>
      <c r="B640" s="38"/>
      <c r="C640" s="52"/>
      <c r="D640" s="230"/>
      <c r="E640" s="53"/>
      <c r="F640" s="36"/>
    </row>
    <row r="641" spans="1:6" ht="12.75">
      <c r="A641" s="222"/>
      <c r="B641" s="38"/>
      <c r="C641" s="52"/>
      <c r="D641" s="230"/>
      <c r="E641" s="53"/>
      <c r="F641" s="36"/>
    </row>
    <row r="642" spans="1:6" ht="12.75">
      <c r="A642" s="222"/>
      <c r="B642" s="38"/>
      <c r="C642" s="52"/>
      <c r="D642" s="230"/>
      <c r="E642" s="53"/>
      <c r="F642" s="36"/>
    </row>
    <row r="643" spans="1:6" ht="12.75">
      <c r="A643" s="222"/>
      <c r="B643" s="38"/>
      <c r="C643" s="52"/>
      <c r="D643" s="230"/>
      <c r="E643" s="53"/>
      <c r="F643" s="36"/>
    </row>
    <row r="644" spans="1:6" ht="12.75">
      <c r="A644" s="222"/>
      <c r="B644" s="38"/>
      <c r="C644" s="52"/>
      <c r="D644" s="230"/>
      <c r="E644" s="53"/>
      <c r="F644" s="36"/>
    </row>
    <row r="645" spans="1:6" ht="12.75">
      <c r="A645" s="222"/>
      <c r="B645" s="38"/>
      <c r="C645" s="52"/>
      <c r="D645" s="230"/>
      <c r="E645" s="53"/>
      <c r="F645" s="36"/>
    </row>
    <row r="646" spans="1:6" ht="12.75">
      <c r="A646" s="222"/>
      <c r="B646" s="38"/>
      <c r="C646" s="52"/>
      <c r="D646" s="230"/>
      <c r="E646" s="53"/>
      <c r="F646" s="36"/>
    </row>
    <row r="647" spans="1:6" ht="12.75">
      <c r="A647" s="222"/>
      <c r="B647" s="38"/>
      <c r="C647" s="52"/>
      <c r="D647" s="230"/>
      <c r="E647" s="53"/>
      <c r="F647" s="36"/>
    </row>
    <row r="648" spans="1:6" ht="12.75">
      <c r="A648" s="222"/>
      <c r="B648" s="38"/>
      <c r="C648" s="52"/>
      <c r="D648" s="230"/>
      <c r="E648" s="53"/>
      <c r="F648" s="36"/>
    </row>
    <row r="649" spans="1:6" ht="12.75">
      <c r="A649" s="222"/>
      <c r="B649" s="38"/>
      <c r="C649" s="52"/>
      <c r="D649" s="230"/>
      <c r="E649" s="53"/>
      <c r="F649" s="36"/>
    </row>
    <row r="650" spans="1:6" ht="12.75">
      <c r="A650" s="222"/>
      <c r="B650" s="38"/>
      <c r="C650" s="52"/>
      <c r="D650" s="230"/>
      <c r="E650" s="53"/>
      <c r="F650" s="36"/>
    </row>
    <row r="651" spans="1:6" ht="12.75">
      <c r="A651" s="222"/>
      <c r="B651" s="38"/>
      <c r="C651" s="52"/>
      <c r="D651" s="230"/>
      <c r="E651" s="53"/>
      <c r="F651" s="36"/>
    </row>
    <row r="652" spans="1:6" ht="12.75">
      <c r="A652" s="222"/>
      <c r="B652" s="38"/>
      <c r="C652" s="52"/>
      <c r="D652" s="230"/>
      <c r="E652" s="53"/>
      <c r="F652" s="36"/>
    </row>
    <row r="653" spans="1:6" ht="12.75">
      <c r="A653" s="222"/>
      <c r="B653" s="38"/>
      <c r="C653" s="52"/>
      <c r="D653" s="230"/>
      <c r="E653" s="53"/>
      <c r="F653" s="36"/>
    </row>
    <row r="654" spans="1:6" ht="12.75">
      <c r="A654" s="222"/>
      <c r="B654" s="38"/>
      <c r="C654" s="52"/>
      <c r="D654" s="230"/>
      <c r="E654" s="53"/>
      <c r="F654" s="36"/>
    </row>
    <row r="655" spans="1:6" ht="12.75">
      <c r="A655" s="222"/>
      <c r="B655" s="38"/>
      <c r="C655" s="52"/>
      <c r="D655" s="230"/>
      <c r="E655" s="53"/>
      <c r="F655" s="36"/>
    </row>
    <row r="656" spans="1:6" ht="12.75">
      <c r="A656" s="222"/>
      <c r="B656" s="38"/>
      <c r="C656" s="52"/>
      <c r="D656" s="230"/>
      <c r="E656" s="53"/>
      <c r="F656" s="36"/>
    </row>
    <row r="657" spans="1:6" ht="12.75">
      <c r="A657" s="222"/>
      <c r="B657" s="38"/>
      <c r="C657" s="52"/>
      <c r="D657" s="230"/>
      <c r="E657" s="53"/>
      <c r="F657" s="36"/>
    </row>
    <row r="658" spans="1:6" ht="12.75">
      <c r="A658" s="222"/>
      <c r="B658" s="38"/>
      <c r="C658" s="52"/>
      <c r="D658" s="230"/>
      <c r="E658" s="53"/>
      <c r="F658" s="36"/>
    </row>
    <row r="659" spans="1:6" ht="12.75">
      <c r="A659" s="222"/>
      <c r="B659" s="38"/>
      <c r="C659" s="52"/>
      <c r="D659" s="230"/>
      <c r="E659" s="53"/>
      <c r="F659" s="36"/>
    </row>
    <row r="660" spans="1:6" ht="12.75">
      <c r="A660" s="222"/>
      <c r="B660" s="38"/>
      <c r="C660" s="52"/>
      <c r="D660" s="230"/>
      <c r="E660" s="53"/>
      <c r="F660" s="36"/>
    </row>
    <row r="661" spans="1:6" ht="12.75">
      <c r="A661" s="222"/>
      <c r="B661" s="38"/>
      <c r="C661" s="52"/>
      <c r="D661" s="230"/>
      <c r="E661" s="53"/>
      <c r="F661" s="36"/>
    </row>
    <row r="662" spans="1:6" ht="12.75">
      <c r="A662" s="222"/>
      <c r="B662" s="38"/>
      <c r="C662" s="52"/>
      <c r="D662" s="230"/>
      <c r="E662" s="53"/>
      <c r="F662" s="36"/>
    </row>
    <row r="663" spans="1:6" ht="12.75">
      <c r="A663" s="222"/>
      <c r="B663" s="38"/>
      <c r="C663" s="52"/>
      <c r="D663" s="230"/>
      <c r="E663" s="53"/>
      <c r="F663" s="36"/>
    </row>
    <row r="664" spans="1:6" ht="12.75">
      <c r="A664" s="222"/>
      <c r="B664" s="38"/>
      <c r="C664" s="52"/>
      <c r="D664" s="230"/>
      <c r="E664" s="53"/>
      <c r="F664" s="36"/>
    </row>
    <row r="665" spans="1:6" ht="12.75">
      <c r="A665" s="222"/>
      <c r="B665" s="38"/>
      <c r="C665" s="52"/>
      <c r="D665" s="230"/>
      <c r="E665" s="53"/>
      <c r="F665" s="36"/>
    </row>
    <row r="666" spans="1:6" ht="12.75">
      <c r="A666" s="222"/>
      <c r="B666" s="38"/>
      <c r="C666" s="52"/>
      <c r="D666" s="230"/>
      <c r="E666" s="53"/>
      <c r="F666" s="36"/>
    </row>
    <row r="667" spans="1:6" ht="12.75">
      <c r="A667" s="222"/>
      <c r="B667" s="38"/>
      <c r="C667" s="52"/>
      <c r="D667" s="230"/>
      <c r="E667" s="53"/>
      <c r="F667" s="36"/>
    </row>
    <row r="668" spans="1:6" ht="12.75">
      <c r="A668" s="222"/>
      <c r="B668" s="38"/>
      <c r="C668" s="52"/>
      <c r="D668" s="230"/>
      <c r="E668" s="53"/>
      <c r="F668" s="36"/>
    </row>
    <row r="669" spans="1:6" ht="12.75">
      <c r="A669" s="222"/>
      <c r="B669" s="38"/>
      <c r="C669" s="52"/>
      <c r="D669" s="230"/>
      <c r="E669" s="53"/>
      <c r="F669" s="36"/>
    </row>
    <row r="670" spans="1:6" ht="12.75">
      <c r="A670" s="222"/>
      <c r="B670" s="38"/>
      <c r="C670" s="52"/>
      <c r="D670" s="230"/>
      <c r="E670" s="53"/>
      <c r="F670" s="36"/>
    </row>
    <row r="671" spans="1:6" ht="12.75">
      <c r="A671" s="222"/>
      <c r="B671" s="38"/>
      <c r="C671" s="52"/>
      <c r="D671" s="230"/>
      <c r="E671" s="53"/>
      <c r="F671" s="36"/>
    </row>
    <row r="672" spans="1:6" ht="12.75">
      <c r="A672" s="222"/>
      <c r="B672" s="38"/>
      <c r="C672" s="52"/>
      <c r="D672" s="230"/>
      <c r="E672" s="53"/>
      <c r="F672" s="36"/>
    </row>
    <row r="673" spans="1:6" ht="12.75">
      <c r="A673" s="222"/>
      <c r="B673" s="38"/>
      <c r="C673" s="52"/>
      <c r="D673" s="230"/>
      <c r="E673" s="53"/>
      <c r="F673" s="36"/>
    </row>
    <row r="674" spans="1:6" ht="12.75">
      <c r="A674" s="222"/>
      <c r="B674" s="38"/>
      <c r="C674" s="52"/>
      <c r="D674" s="230"/>
      <c r="E674" s="53"/>
      <c r="F674" s="36"/>
    </row>
    <row r="675" spans="1:6" ht="12.75">
      <c r="A675" s="222"/>
      <c r="B675" s="38"/>
      <c r="C675" s="52"/>
      <c r="D675" s="230"/>
      <c r="E675" s="53"/>
      <c r="F675" s="36"/>
    </row>
    <row r="676" spans="1:6" ht="12.75">
      <c r="A676" s="222"/>
      <c r="B676" s="38"/>
      <c r="C676" s="52"/>
      <c r="D676" s="230"/>
      <c r="E676" s="53"/>
      <c r="F676" s="36"/>
    </row>
    <row r="677" spans="1:6" ht="12.75">
      <c r="A677" s="222"/>
      <c r="B677" s="38"/>
      <c r="C677" s="52"/>
      <c r="D677" s="230"/>
      <c r="E677" s="53"/>
      <c r="F677" s="36"/>
    </row>
    <row r="678" spans="1:6" ht="12.75">
      <c r="A678" s="222"/>
      <c r="B678" s="38"/>
      <c r="C678" s="52"/>
      <c r="D678" s="230"/>
      <c r="E678" s="53"/>
      <c r="F678" s="36"/>
    </row>
    <row r="679" spans="1:6" ht="12.75">
      <c r="A679" s="222"/>
      <c r="B679" s="38"/>
      <c r="C679" s="52"/>
      <c r="D679" s="230"/>
      <c r="E679" s="53"/>
      <c r="F679" s="36"/>
    </row>
    <row r="680" spans="1:6" ht="12.75">
      <c r="A680" s="222"/>
      <c r="B680" s="38"/>
      <c r="C680" s="52"/>
      <c r="D680" s="230"/>
      <c r="E680" s="53"/>
      <c r="F680" s="36"/>
    </row>
    <row r="681" spans="1:6" ht="12.75">
      <c r="A681" s="222"/>
      <c r="B681" s="38"/>
      <c r="C681" s="52"/>
      <c r="D681" s="230"/>
      <c r="E681" s="53"/>
      <c r="F681" s="36"/>
    </row>
    <row r="682" spans="1:6" ht="12.75">
      <c r="A682" s="222"/>
      <c r="B682" s="38"/>
      <c r="C682" s="52"/>
      <c r="D682" s="230"/>
      <c r="E682" s="53"/>
      <c r="F682" s="36"/>
    </row>
    <row r="683" spans="1:6" ht="12.75">
      <c r="A683" s="222"/>
      <c r="B683" s="38"/>
      <c r="C683" s="52"/>
      <c r="D683" s="230"/>
      <c r="E683" s="53"/>
      <c r="F683" s="36"/>
    </row>
    <row r="684" spans="1:6" ht="12.75">
      <c r="A684" s="222"/>
      <c r="B684" s="38"/>
      <c r="C684" s="52"/>
      <c r="D684" s="230"/>
      <c r="E684" s="53"/>
      <c r="F684" s="36"/>
    </row>
    <row r="685" spans="1:6" ht="12.75">
      <c r="A685" s="222"/>
      <c r="B685" s="38"/>
      <c r="C685" s="52"/>
      <c r="D685" s="230"/>
      <c r="E685" s="53"/>
      <c r="F685" s="36"/>
    </row>
    <row r="686" spans="1:6" ht="12.75">
      <c r="A686" s="222"/>
      <c r="B686" s="38"/>
      <c r="C686" s="52"/>
      <c r="D686" s="230"/>
      <c r="E686" s="53"/>
      <c r="F686" s="36"/>
    </row>
    <row r="687" spans="1:6" ht="12.75">
      <c r="A687" s="222"/>
      <c r="B687" s="38"/>
      <c r="C687" s="52"/>
      <c r="D687" s="230"/>
      <c r="E687" s="53"/>
      <c r="F687" s="36"/>
    </row>
    <row r="688" spans="1:6" ht="12.75">
      <c r="A688" s="222"/>
      <c r="B688" s="38"/>
      <c r="C688" s="52"/>
      <c r="D688" s="230"/>
      <c r="E688" s="53"/>
      <c r="F688" s="36"/>
    </row>
  </sheetData>
  <sheetProtection/>
  <mergeCells count="1">
    <mergeCell ref="B1:D1"/>
  </mergeCells>
  <printOptions/>
  <pageMargins left="0.68" right="0.39" top="0.33" bottom="0.35" header="0.29" footer="0.24"/>
  <pageSetup fitToHeight="30" horizontalDpi="600" verticalDpi="600" orientation="portrait" scale="76" r:id="rId2"/>
  <headerFooter alignWithMargins="0">
    <oddFooter>&amp;L&amp;Z&amp;F&amp;RPage &amp;P</oddFooter>
  </headerFooter>
  <rowBreaks count="1" manualBreakCount="1">
    <brk id="64" max="3" man="1"/>
  </rowBreaks>
  <drawing r:id="rId1"/>
</worksheet>
</file>

<file path=xl/worksheets/sheet3.xml><?xml version="1.0" encoding="utf-8"?>
<worksheet xmlns="http://schemas.openxmlformats.org/spreadsheetml/2006/main" xmlns:r="http://schemas.openxmlformats.org/officeDocument/2006/relationships">
  <dimension ref="A1:K678"/>
  <sheetViews>
    <sheetView zoomScale="107" zoomScaleNormal="107" zoomScalePageLayoutView="0" workbookViewId="0" topLeftCell="A1">
      <selection activeCell="A1" sqref="A1"/>
    </sheetView>
  </sheetViews>
  <sheetFormatPr defaultColWidth="19.421875" defaultRowHeight="12.75"/>
  <cols>
    <col min="1" max="1" width="8.8515625" style="39" customWidth="1"/>
    <col min="2" max="2" width="17.7109375" style="39" customWidth="1"/>
    <col min="3" max="3" width="19.7109375" style="39" customWidth="1"/>
    <col min="4" max="4" width="20.57421875" style="39" customWidth="1"/>
    <col min="5" max="5" width="30.57421875" style="39" customWidth="1"/>
    <col min="6" max="6" width="0.13671875" style="64" hidden="1" customWidth="1"/>
    <col min="7" max="7" width="10.28125" style="65" hidden="1" customWidth="1"/>
    <col min="8" max="8" width="11.28125" style="65" hidden="1" customWidth="1"/>
    <col min="9" max="9" width="29.57421875" style="66" customWidth="1"/>
    <col min="10" max="10" width="6.421875" style="54" bestFit="1" customWidth="1"/>
    <col min="11" max="11" width="19.421875" style="38" customWidth="1"/>
    <col min="12" max="16384" width="19.421875" style="39" customWidth="1"/>
  </cols>
  <sheetData>
    <row r="1" spans="1:10" ht="40.5" customHeight="1">
      <c r="A1" s="6"/>
      <c r="B1" s="7"/>
      <c r="C1" s="7"/>
      <c r="D1" s="288" t="s">
        <v>139</v>
      </c>
      <c r="E1" s="289"/>
      <c r="F1" s="289"/>
      <c r="G1" s="289"/>
      <c r="H1" s="290"/>
      <c r="I1" s="36"/>
      <c r="J1" s="37"/>
    </row>
    <row r="2" spans="1:10" ht="12.75">
      <c r="A2" s="30"/>
      <c r="B2" s="30"/>
      <c r="C2" s="30"/>
      <c r="D2" s="30"/>
      <c r="E2" s="30"/>
      <c r="F2" s="81"/>
      <c r="G2" s="31"/>
      <c r="H2" s="31"/>
      <c r="I2" s="41"/>
      <c r="J2" s="42"/>
    </row>
    <row r="3" spans="1:10" ht="23.25" customHeight="1">
      <c r="A3" s="82"/>
      <c r="B3" s="82"/>
      <c r="C3" s="83"/>
      <c r="D3" s="82"/>
      <c r="E3" s="82"/>
      <c r="F3" s="1"/>
      <c r="G3" s="1"/>
      <c r="H3" s="1"/>
      <c r="I3" s="36"/>
      <c r="J3" s="42"/>
    </row>
    <row r="4" spans="1:9" ht="12.75">
      <c r="A4" s="4"/>
      <c r="B4" s="4"/>
      <c r="C4" s="4"/>
      <c r="D4" s="4"/>
      <c r="E4" s="8"/>
      <c r="F4" s="27"/>
      <c r="G4" s="2"/>
      <c r="H4" s="2"/>
      <c r="I4" s="36"/>
    </row>
    <row r="5" spans="1:9" ht="12.75">
      <c r="A5" s="4"/>
      <c r="B5" s="4"/>
      <c r="C5" s="4"/>
      <c r="D5" s="4"/>
      <c r="E5" s="8"/>
      <c r="F5" s="27"/>
      <c r="G5" s="2"/>
      <c r="H5" s="2"/>
      <c r="I5" s="36"/>
    </row>
    <row r="6" spans="1:11" ht="12.75">
      <c r="A6" s="4"/>
      <c r="B6" s="4"/>
      <c r="C6" s="4"/>
      <c r="D6" s="4"/>
      <c r="E6" s="8"/>
      <c r="F6" s="27"/>
      <c r="G6" s="2"/>
      <c r="H6" s="2"/>
      <c r="I6" s="36"/>
      <c r="K6" s="61"/>
    </row>
    <row r="7" spans="1:9" ht="12.75">
      <c r="A7" s="4"/>
      <c r="B7" s="4"/>
      <c r="C7" s="4"/>
      <c r="D7" s="4"/>
      <c r="E7" s="8"/>
      <c r="F7" s="27"/>
      <c r="G7" s="2"/>
      <c r="H7" s="2"/>
      <c r="I7" s="36"/>
    </row>
    <row r="8" spans="1:9" ht="12.75">
      <c r="A8" s="4"/>
      <c r="B8" s="4"/>
      <c r="C8" s="4"/>
      <c r="D8" s="4"/>
      <c r="E8" s="8"/>
      <c r="F8" s="27"/>
      <c r="G8" s="2"/>
      <c r="H8" s="2"/>
      <c r="I8" s="36"/>
    </row>
    <row r="9" spans="1:9" ht="12.75">
      <c r="A9" s="4"/>
      <c r="B9" s="4"/>
      <c r="C9" s="4"/>
      <c r="D9" s="4"/>
      <c r="E9" s="8"/>
      <c r="F9" s="27"/>
      <c r="G9" s="2"/>
      <c r="H9" s="2"/>
      <c r="I9" s="36"/>
    </row>
    <row r="10" spans="1:9" ht="12.75">
      <c r="A10" s="4"/>
      <c r="B10" s="4"/>
      <c r="C10" s="4"/>
      <c r="D10" s="4"/>
      <c r="E10" s="8"/>
      <c r="F10" s="27"/>
      <c r="G10" s="2"/>
      <c r="H10" s="2"/>
      <c r="I10" s="36"/>
    </row>
    <row r="11" spans="1:9" ht="12.75">
      <c r="A11" s="4"/>
      <c r="B11" s="4"/>
      <c r="C11" s="4"/>
      <c r="D11" s="4"/>
      <c r="E11" s="8"/>
      <c r="F11" s="27"/>
      <c r="G11" s="2"/>
      <c r="H11" s="2"/>
      <c r="I11" s="36"/>
    </row>
    <row r="12" spans="1:9" ht="12.75">
      <c r="A12" s="4"/>
      <c r="B12" s="4"/>
      <c r="C12" s="4"/>
      <c r="D12" s="4"/>
      <c r="E12" s="8"/>
      <c r="F12" s="27"/>
      <c r="G12" s="2"/>
      <c r="H12" s="2"/>
      <c r="I12" s="36"/>
    </row>
    <row r="13" spans="1:9" ht="12.75">
      <c r="A13" s="4"/>
      <c r="B13" s="4"/>
      <c r="C13" s="4"/>
      <c r="D13" s="4"/>
      <c r="E13" s="8"/>
      <c r="F13" s="27"/>
      <c r="G13" s="2"/>
      <c r="H13" s="2"/>
      <c r="I13" s="36"/>
    </row>
    <row r="14" spans="1:9" ht="12.75">
      <c r="A14" s="4"/>
      <c r="B14" s="4"/>
      <c r="C14" s="4"/>
      <c r="D14" s="4"/>
      <c r="E14" s="8"/>
      <c r="F14" s="27"/>
      <c r="G14" s="2"/>
      <c r="H14" s="2"/>
      <c r="I14" s="36"/>
    </row>
    <row r="15" spans="1:9" ht="12.75">
      <c r="A15" s="4"/>
      <c r="B15" s="4"/>
      <c r="C15" s="4"/>
      <c r="D15" s="4"/>
      <c r="E15" s="8"/>
      <c r="F15" s="27"/>
      <c r="G15" s="2"/>
      <c r="H15" s="2"/>
      <c r="I15" s="36"/>
    </row>
    <row r="16" spans="1:9" ht="12.75">
      <c r="A16" s="4"/>
      <c r="B16" s="4"/>
      <c r="C16" s="4"/>
      <c r="D16" s="4"/>
      <c r="E16" s="8"/>
      <c r="F16" s="27"/>
      <c r="G16" s="2"/>
      <c r="H16" s="2"/>
      <c r="I16" s="36"/>
    </row>
    <row r="17" spans="1:9" ht="12.75">
      <c r="A17" s="4"/>
      <c r="B17" s="4"/>
      <c r="C17" s="4"/>
      <c r="D17" s="4"/>
      <c r="E17" s="8"/>
      <c r="F17" s="27"/>
      <c r="G17" s="2"/>
      <c r="H17" s="2"/>
      <c r="I17" s="36"/>
    </row>
    <row r="18" spans="1:9" ht="12.75">
      <c r="A18" s="4"/>
      <c r="B18" s="4"/>
      <c r="C18" s="4"/>
      <c r="D18" s="4"/>
      <c r="E18" s="8"/>
      <c r="F18" s="27"/>
      <c r="G18" s="2"/>
      <c r="H18" s="2"/>
      <c r="I18" s="36"/>
    </row>
    <row r="19" spans="1:9" ht="12.75">
      <c r="A19" s="4"/>
      <c r="B19" s="4"/>
      <c r="C19" s="4"/>
      <c r="D19" s="4"/>
      <c r="E19" s="8"/>
      <c r="F19" s="27"/>
      <c r="G19" s="2"/>
      <c r="H19" s="2"/>
      <c r="I19" s="36"/>
    </row>
    <row r="20" spans="1:9" ht="12.75">
      <c r="A20" s="4"/>
      <c r="B20" s="4"/>
      <c r="C20" s="4"/>
      <c r="D20" s="4"/>
      <c r="E20" s="8"/>
      <c r="F20" s="27"/>
      <c r="G20" s="2"/>
      <c r="H20" s="2"/>
      <c r="I20" s="36"/>
    </row>
    <row r="21" spans="1:9" ht="12.75">
      <c r="A21" s="4"/>
      <c r="B21" s="4"/>
      <c r="C21" s="4"/>
      <c r="D21" s="4"/>
      <c r="E21" s="8"/>
      <c r="F21" s="27"/>
      <c r="G21" s="2"/>
      <c r="H21" s="2"/>
      <c r="I21" s="36"/>
    </row>
    <row r="22" spans="1:9" ht="12.75">
      <c r="A22" s="4"/>
      <c r="B22" s="4"/>
      <c r="C22" s="4"/>
      <c r="D22" s="4"/>
      <c r="E22" s="8"/>
      <c r="F22" s="27"/>
      <c r="G22" s="2"/>
      <c r="H22" s="2"/>
      <c r="I22" s="36"/>
    </row>
    <row r="23" spans="1:9" ht="12.75">
      <c r="A23" s="4"/>
      <c r="B23" s="4"/>
      <c r="C23" s="4"/>
      <c r="D23" s="4"/>
      <c r="E23" s="8"/>
      <c r="F23" s="27"/>
      <c r="G23" s="2"/>
      <c r="H23" s="2"/>
      <c r="I23" s="36"/>
    </row>
    <row r="24" spans="1:9" ht="12.75">
      <c r="A24" s="4"/>
      <c r="B24" s="4"/>
      <c r="C24" s="4"/>
      <c r="D24" s="4"/>
      <c r="E24" s="8"/>
      <c r="F24" s="27"/>
      <c r="G24" s="2"/>
      <c r="H24" s="2"/>
      <c r="I24" s="36"/>
    </row>
    <row r="25" spans="1:9" ht="12.75">
      <c r="A25" s="4"/>
      <c r="B25" s="4"/>
      <c r="C25" s="4"/>
      <c r="D25" s="4"/>
      <c r="E25" s="8"/>
      <c r="F25" s="27"/>
      <c r="G25" s="2"/>
      <c r="H25" s="2"/>
      <c r="I25" s="36"/>
    </row>
    <row r="26" spans="1:9" ht="12.75">
      <c r="A26" s="4"/>
      <c r="B26" s="4"/>
      <c r="C26" s="4"/>
      <c r="D26" s="4"/>
      <c r="E26" s="8"/>
      <c r="F26" s="27"/>
      <c r="G26" s="2"/>
      <c r="H26" s="2"/>
      <c r="I26" s="36"/>
    </row>
    <row r="27" spans="1:9" ht="12.75">
      <c r="A27" s="4"/>
      <c r="B27" s="4"/>
      <c r="C27" s="4"/>
      <c r="D27" s="4"/>
      <c r="E27" s="8"/>
      <c r="F27" s="27"/>
      <c r="G27" s="2"/>
      <c r="H27" s="2"/>
      <c r="I27" s="36"/>
    </row>
    <row r="28" spans="1:9" ht="12.75">
      <c r="A28" s="4"/>
      <c r="B28" s="4"/>
      <c r="C28" s="4"/>
      <c r="D28" s="4"/>
      <c r="E28" s="8"/>
      <c r="F28" s="27"/>
      <c r="G28" s="2"/>
      <c r="H28" s="2"/>
      <c r="I28" s="36"/>
    </row>
    <row r="29" spans="1:9" ht="12.75">
      <c r="A29" s="4"/>
      <c r="B29" s="4"/>
      <c r="C29" s="4"/>
      <c r="D29" s="4"/>
      <c r="E29" s="8"/>
      <c r="F29" s="27"/>
      <c r="G29" s="2"/>
      <c r="H29" s="2"/>
      <c r="I29" s="36"/>
    </row>
    <row r="30" spans="1:9" ht="12.75">
      <c r="A30" s="4"/>
      <c r="B30" s="4"/>
      <c r="C30" s="4"/>
      <c r="D30" s="4"/>
      <c r="E30" s="8"/>
      <c r="F30" s="27"/>
      <c r="G30" s="2"/>
      <c r="H30" s="2"/>
      <c r="I30" s="36"/>
    </row>
    <row r="31" spans="1:9" ht="12.75">
      <c r="A31" s="4"/>
      <c r="B31" s="4"/>
      <c r="C31" s="4"/>
      <c r="D31" s="4"/>
      <c r="E31" s="8"/>
      <c r="F31" s="27"/>
      <c r="G31" s="2"/>
      <c r="H31" s="2"/>
      <c r="I31" s="36"/>
    </row>
    <row r="32" spans="1:9" ht="12.75">
      <c r="A32" s="4"/>
      <c r="B32" s="4"/>
      <c r="C32" s="4"/>
      <c r="D32" s="4"/>
      <c r="E32" s="8"/>
      <c r="F32" s="27"/>
      <c r="G32" s="2"/>
      <c r="H32" s="2"/>
      <c r="I32" s="36"/>
    </row>
    <row r="33" spans="1:9" ht="12.75">
      <c r="A33" s="4"/>
      <c r="B33" s="4"/>
      <c r="C33" s="4"/>
      <c r="D33" s="4"/>
      <c r="E33" s="8"/>
      <c r="F33" s="27"/>
      <c r="G33" s="2"/>
      <c r="H33" s="2"/>
      <c r="I33" s="36"/>
    </row>
    <row r="34" spans="1:9" ht="12.75">
      <c r="A34" s="4"/>
      <c r="B34" s="4"/>
      <c r="C34" s="4"/>
      <c r="D34" s="4"/>
      <c r="E34" s="8"/>
      <c r="F34" s="27"/>
      <c r="G34" s="2"/>
      <c r="H34" s="2"/>
      <c r="I34" s="36"/>
    </row>
    <row r="35" spans="1:9" ht="12.75">
      <c r="A35" s="4"/>
      <c r="B35" s="4"/>
      <c r="C35" s="4"/>
      <c r="D35" s="4"/>
      <c r="E35" s="8"/>
      <c r="F35" s="27"/>
      <c r="G35" s="2"/>
      <c r="H35" s="2"/>
      <c r="I35" s="36"/>
    </row>
    <row r="36" spans="1:9" ht="12.75">
      <c r="A36" s="4"/>
      <c r="B36" s="4"/>
      <c r="C36" s="4"/>
      <c r="D36" s="4"/>
      <c r="E36" s="8"/>
      <c r="F36" s="27"/>
      <c r="G36" s="2"/>
      <c r="H36" s="2"/>
      <c r="I36" s="36"/>
    </row>
    <row r="37" spans="1:9" ht="12.75">
      <c r="A37" s="4"/>
      <c r="B37" s="4"/>
      <c r="C37" s="4"/>
      <c r="D37" s="4"/>
      <c r="E37" s="8"/>
      <c r="F37" s="27"/>
      <c r="G37" s="2"/>
      <c r="H37" s="2"/>
      <c r="I37" s="36"/>
    </row>
    <row r="38" spans="1:9" ht="12.75">
      <c r="A38" s="4"/>
      <c r="B38" s="4"/>
      <c r="C38" s="4"/>
      <c r="D38" s="4"/>
      <c r="E38" s="8"/>
      <c r="F38" s="27"/>
      <c r="G38" s="2"/>
      <c r="H38" s="2"/>
      <c r="I38" s="36"/>
    </row>
    <row r="39" spans="1:9" ht="12.75">
      <c r="A39" s="4"/>
      <c r="B39" s="4"/>
      <c r="C39" s="4"/>
      <c r="D39" s="4"/>
      <c r="E39" s="8"/>
      <c r="F39" s="27"/>
      <c r="G39" s="2"/>
      <c r="H39" s="2"/>
      <c r="I39" s="36"/>
    </row>
    <row r="40" spans="6:9" ht="12.75">
      <c r="F40" s="27"/>
      <c r="G40" s="2"/>
      <c r="H40" s="2"/>
      <c r="I40" s="36"/>
    </row>
    <row r="41" spans="6:9" ht="12.75">
      <c r="F41" s="27"/>
      <c r="G41" s="2"/>
      <c r="H41" s="2"/>
      <c r="I41" s="36"/>
    </row>
    <row r="42" spans="6:9" ht="12.75">
      <c r="F42" s="27"/>
      <c r="G42" s="2"/>
      <c r="H42" s="2"/>
      <c r="I42" s="36"/>
    </row>
    <row r="43" spans="6:9" ht="12.75">
      <c r="F43" s="27"/>
      <c r="G43" s="2"/>
      <c r="H43" s="2"/>
      <c r="I43" s="36"/>
    </row>
    <row r="44" spans="1:9" ht="12.75">
      <c r="A44" s="38"/>
      <c r="B44" s="38"/>
      <c r="C44" s="38"/>
      <c r="D44" s="38"/>
      <c r="E44" s="36"/>
      <c r="F44" s="52"/>
      <c r="G44" s="53"/>
      <c r="H44" s="53"/>
      <c r="I44" s="36"/>
    </row>
    <row r="45" spans="1:9" ht="12.75">
      <c r="A45" s="38"/>
      <c r="B45" s="38"/>
      <c r="C45" s="38"/>
      <c r="D45" s="38"/>
      <c r="E45" s="36"/>
      <c r="F45" s="52"/>
      <c r="G45" s="53"/>
      <c r="H45" s="53"/>
      <c r="I45" s="36"/>
    </row>
    <row r="46" spans="1:9" ht="12.75">
      <c r="A46" s="38"/>
      <c r="B46" s="38"/>
      <c r="C46" s="38"/>
      <c r="D46" s="38"/>
      <c r="E46" s="36"/>
      <c r="F46" s="52"/>
      <c r="G46" s="53"/>
      <c r="H46" s="53"/>
      <c r="I46" s="36"/>
    </row>
    <row r="47" spans="1:9" ht="12.75">
      <c r="A47" s="38"/>
      <c r="B47" s="38"/>
      <c r="C47" s="38"/>
      <c r="D47" s="38"/>
      <c r="E47" s="36"/>
      <c r="F47" s="52"/>
      <c r="G47" s="53"/>
      <c r="H47" s="53"/>
      <c r="I47" s="36"/>
    </row>
    <row r="48" spans="1:9" ht="12.75">
      <c r="A48" s="38"/>
      <c r="B48" s="38"/>
      <c r="C48" s="38"/>
      <c r="D48" s="38"/>
      <c r="E48" s="36"/>
      <c r="F48" s="52"/>
      <c r="G48" s="53"/>
      <c r="H48" s="53"/>
      <c r="I48" s="36"/>
    </row>
    <row r="49" spans="1:9" ht="12.75">
      <c r="A49" s="38"/>
      <c r="B49" s="38"/>
      <c r="C49" s="38"/>
      <c r="D49" s="38"/>
      <c r="E49" s="36"/>
      <c r="F49" s="52"/>
      <c r="G49" s="53"/>
      <c r="H49" s="53"/>
      <c r="I49" s="36"/>
    </row>
    <row r="50" spans="1:9" ht="12.75">
      <c r="A50" s="38"/>
      <c r="B50" s="38"/>
      <c r="C50" s="38"/>
      <c r="D50" s="38"/>
      <c r="E50" s="36"/>
      <c r="F50" s="52"/>
      <c r="G50" s="53"/>
      <c r="H50" s="53"/>
      <c r="I50" s="36"/>
    </row>
    <row r="51" spans="1:9" ht="12.75">
      <c r="A51" s="38"/>
      <c r="B51" s="38"/>
      <c r="C51" s="38"/>
      <c r="D51" s="38"/>
      <c r="E51" s="36"/>
      <c r="F51" s="52"/>
      <c r="G51" s="53"/>
      <c r="H51" s="53"/>
      <c r="I51" s="36"/>
    </row>
    <row r="52" spans="1:9" ht="12.75">
      <c r="A52" s="38"/>
      <c r="B52" s="38"/>
      <c r="C52" s="38"/>
      <c r="D52" s="38"/>
      <c r="E52" s="36"/>
      <c r="F52" s="52"/>
      <c r="G52" s="53"/>
      <c r="H52" s="53"/>
      <c r="I52" s="36"/>
    </row>
    <row r="53" spans="1:9" ht="25.5" customHeight="1">
      <c r="A53" s="38"/>
      <c r="B53" s="38"/>
      <c r="C53" s="38"/>
      <c r="D53" s="38"/>
      <c r="E53" s="36"/>
      <c r="F53" s="52"/>
      <c r="G53" s="53"/>
      <c r="H53" s="53"/>
      <c r="I53" s="36"/>
    </row>
    <row r="54" spans="1:9" ht="12.75">
      <c r="A54" s="33" t="s">
        <v>70</v>
      </c>
      <c r="B54" s="4"/>
      <c r="C54" s="4"/>
      <c r="D54" s="4"/>
      <c r="E54" s="8"/>
      <c r="F54" s="52"/>
      <c r="G54" s="53"/>
      <c r="H54" s="53"/>
      <c r="I54" s="36"/>
    </row>
    <row r="55" spans="1:9" ht="12.75">
      <c r="A55" s="33" t="s">
        <v>71</v>
      </c>
      <c r="B55" s="4"/>
      <c r="C55" s="4"/>
      <c r="D55" s="4"/>
      <c r="E55" s="8"/>
      <c r="F55" s="52"/>
      <c r="G55" s="53"/>
      <c r="H55" s="53"/>
      <c r="I55" s="36"/>
    </row>
    <row r="56" spans="1:9" ht="12.75">
      <c r="A56" s="4"/>
      <c r="B56" s="4"/>
      <c r="C56" s="4"/>
      <c r="D56" s="4"/>
      <c r="E56" s="8"/>
      <c r="F56" s="52"/>
      <c r="G56" s="53"/>
      <c r="H56" s="53"/>
      <c r="I56" s="36"/>
    </row>
    <row r="57" spans="1:9" ht="12.75">
      <c r="A57" s="4"/>
      <c r="B57" s="4"/>
      <c r="C57" s="4"/>
      <c r="D57" s="4"/>
      <c r="E57" s="8"/>
      <c r="F57" s="52"/>
      <c r="G57" s="53"/>
      <c r="H57" s="53"/>
      <c r="I57" s="36"/>
    </row>
    <row r="58" spans="1:9" ht="12.75">
      <c r="A58" s="38"/>
      <c r="B58" s="38"/>
      <c r="C58" s="38"/>
      <c r="D58" s="38"/>
      <c r="E58" s="36"/>
      <c r="F58" s="52"/>
      <c r="G58" s="53"/>
      <c r="H58" s="53"/>
      <c r="I58" s="36"/>
    </row>
    <row r="59" spans="1:9" ht="12.75">
      <c r="A59" s="38"/>
      <c r="B59" s="38"/>
      <c r="C59" s="38"/>
      <c r="D59" s="38"/>
      <c r="E59" s="36"/>
      <c r="F59" s="52"/>
      <c r="G59" s="53"/>
      <c r="H59" s="53"/>
      <c r="I59" s="36"/>
    </row>
    <row r="60" spans="1:9" ht="12.75">
      <c r="A60" s="38"/>
      <c r="B60" s="38"/>
      <c r="C60" s="38"/>
      <c r="D60" s="38"/>
      <c r="E60" s="36"/>
      <c r="F60" s="52"/>
      <c r="G60" s="53"/>
      <c r="H60" s="53"/>
      <c r="I60" s="36"/>
    </row>
    <row r="61" spans="1:9" ht="12.75">
      <c r="A61" s="38"/>
      <c r="B61" s="38"/>
      <c r="C61" s="38"/>
      <c r="D61" s="38"/>
      <c r="E61" s="36"/>
      <c r="F61" s="52"/>
      <c r="G61" s="53"/>
      <c r="H61" s="53"/>
      <c r="I61" s="36"/>
    </row>
    <row r="62" spans="1:9" ht="12.75">
      <c r="A62" s="38"/>
      <c r="B62" s="38"/>
      <c r="C62" s="38"/>
      <c r="D62" s="38"/>
      <c r="E62" s="36"/>
      <c r="F62" s="52"/>
      <c r="G62" s="53"/>
      <c r="H62" s="53"/>
      <c r="I62" s="36"/>
    </row>
    <row r="63" spans="1:9" ht="12.75">
      <c r="A63" s="38"/>
      <c r="B63" s="38"/>
      <c r="C63" s="38"/>
      <c r="D63" s="38"/>
      <c r="E63" s="36"/>
      <c r="F63" s="52"/>
      <c r="G63" s="53"/>
      <c r="H63" s="53"/>
      <c r="I63" s="36"/>
    </row>
    <row r="64" spans="1:9" ht="12.75">
      <c r="A64" s="38"/>
      <c r="B64" s="38"/>
      <c r="C64" s="38"/>
      <c r="D64" s="38"/>
      <c r="E64" s="36"/>
      <c r="F64" s="52"/>
      <c r="G64" s="53"/>
      <c r="H64" s="53"/>
      <c r="I64" s="36"/>
    </row>
    <row r="65" spans="1:9" ht="12.75">
      <c r="A65" s="38"/>
      <c r="B65" s="38"/>
      <c r="C65" s="38"/>
      <c r="D65" s="38"/>
      <c r="E65" s="36"/>
      <c r="F65" s="52"/>
      <c r="G65" s="53"/>
      <c r="H65" s="53"/>
      <c r="I65" s="36"/>
    </row>
    <row r="66" spans="1:9" ht="12.75">
      <c r="A66" s="38"/>
      <c r="B66" s="38"/>
      <c r="C66" s="38"/>
      <c r="D66" s="38"/>
      <c r="E66" s="36"/>
      <c r="F66" s="52"/>
      <c r="G66" s="53"/>
      <c r="H66" s="53"/>
      <c r="I66" s="36"/>
    </row>
    <row r="67" spans="1:9" ht="12.75">
      <c r="A67" s="38"/>
      <c r="B67" s="38"/>
      <c r="C67" s="38"/>
      <c r="D67" s="38"/>
      <c r="E67" s="36"/>
      <c r="F67" s="52"/>
      <c r="G67" s="53"/>
      <c r="H67" s="53"/>
      <c r="I67" s="36"/>
    </row>
    <row r="68" spans="1:9" ht="12.75">
      <c r="A68" s="38"/>
      <c r="B68" s="38"/>
      <c r="C68" s="38"/>
      <c r="D68" s="38"/>
      <c r="E68" s="36"/>
      <c r="F68" s="52"/>
      <c r="G68" s="53"/>
      <c r="H68" s="53"/>
      <c r="I68" s="36"/>
    </row>
    <row r="69" spans="1:9" ht="12.75">
      <c r="A69" s="38"/>
      <c r="B69" s="38"/>
      <c r="C69" s="38"/>
      <c r="D69" s="38"/>
      <c r="E69" s="36"/>
      <c r="F69" s="52"/>
      <c r="G69" s="53"/>
      <c r="H69" s="53"/>
      <c r="I69" s="36"/>
    </row>
    <row r="70" spans="1:9" ht="12.75">
      <c r="A70" s="38"/>
      <c r="B70" s="38"/>
      <c r="C70" s="38"/>
      <c r="D70" s="38"/>
      <c r="E70" s="36"/>
      <c r="F70" s="52"/>
      <c r="G70" s="53"/>
      <c r="H70" s="53"/>
      <c r="I70" s="36"/>
    </row>
    <row r="71" spans="1:9" ht="12.75">
      <c r="A71" s="38"/>
      <c r="B71" s="38"/>
      <c r="C71" s="38"/>
      <c r="D71" s="38"/>
      <c r="E71" s="36"/>
      <c r="F71" s="52"/>
      <c r="G71" s="53"/>
      <c r="H71" s="53"/>
      <c r="I71" s="36"/>
    </row>
    <row r="72" spans="1:9" ht="12.75">
      <c r="A72" s="38"/>
      <c r="B72" s="38"/>
      <c r="C72" s="38"/>
      <c r="D72" s="38"/>
      <c r="E72" s="36"/>
      <c r="F72" s="52"/>
      <c r="G72" s="53"/>
      <c r="H72" s="53"/>
      <c r="I72" s="36"/>
    </row>
    <row r="73" spans="1:9" ht="12.75">
      <c r="A73" s="38"/>
      <c r="B73" s="38"/>
      <c r="C73" s="38"/>
      <c r="D73" s="38"/>
      <c r="E73" s="36"/>
      <c r="F73" s="52"/>
      <c r="G73" s="53"/>
      <c r="H73" s="53"/>
      <c r="I73" s="36"/>
    </row>
    <row r="74" spans="1:9" ht="12.75">
      <c r="A74" s="38"/>
      <c r="B74" s="38"/>
      <c r="C74" s="38"/>
      <c r="D74" s="38"/>
      <c r="E74" s="36"/>
      <c r="F74" s="52"/>
      <c r="G74" s="53"/>
      <c r="H74" s="53"/>
      <c r="I74" s="36"/>
    </row>
    <row r="75" spans="1:9" ht="12.75">
      <c r="A75" s="38"/>
      <c r="B75" s="38"/>
      <c r="C75" s="38"/>
      <c r="D75" s="38"/>
      <c r="E75" s="36"/>
      <c r="F75" s="52"/>
      <c r="G75" s="53"/>
      <c r="H75" s="53"/>
      <c r="I75" s="36"/>
    </row>
    <row r="76" spans="1:10" ht="12.75">
      <c r="A76" s="38"/>
      <c r="B76" s="38"/>
      <c r="C76" s="38"/>
      <c r="D76" s="38"/>
      <c r="E76" s="36"/>
      <c r="F76" s="52"/>
      <c r="G76" s="53"/>
      <c r="H76" s="53"/>
      <c r="I76" s="36"/>
      <c r="J76" s="55"/>
    </row>
    <row r="77" spans="1:9" ht="12.75">
      <c r="A77" s="40"/>
      <c r="B77" s="40"/>
      <c r="C77" s="40"/>
      <c r="D77" s="40"/>
      <c r="E77" s="56"/>
      <c r="F77" s="57"/>
      <c r="G77" s="58"/>
      <c r="H77" s="58"/>
      <c r="I77" s="38"/>
    </row>
    <row r="78" spans="1:9" ht="12.75">
      <c r="A78" s="38"/>
      <c r="B78" s="38"/>
      <c r="C78" s="38"/>
      <c r="D78" s="38"/>
      <c r="E78" s="36"/>
      <c r="F78" s="52"/>
      <c r="G78" s="53"/>
      <c r="H78" s="53"/>
      <c r="I78" s="36"/>
    </row>
    <row r="79" spans="1:9" ht="12.75">
      <c r="A79" s="59"/>
      <c r="B79" s="38"/>
      <c r="C79" s="38"/>
      <c r="D79" s="38"/>
      <c r="E79" s="36"/>
      <c r="F79" s="52"/>
      <c r="G79" s="53"/>
      <c r="H79" s="53"/>
      <c r="I79" s="36"/>
    </row>
    <row r="80" spans="1:9" ht="12.75">
      <c r="A80" s="38"/>
      <c r="B80" s="38"/>
      <c r="C80" s="38"/>
      <c r="D80" s="38"/>
      <c r="E80" s="36"/>
      <c r="F80" s="52"/>
      <c r="G80" s="53"/>
      <c r="H80" s="53"/>
      <c r="I80" s="36"/>
    </row>
    <row r="81" spans="1:9" ht="12.75">
      <c r="A81" s="38"/>
      <c r="B81" s="38"/>
      <c r="C81" s="38"/>
      <c r="D81" s="38"/>
      <c r="E81" s="36"/>
      <c r="F81" s="52"/>
      <c r="G81" s="53"/>
      <c r="H81" s="53"/>
      <c r="I81" s="36"/>
    </row>
    <row r="82" spans="1:9" ht="12.75">
      <c r="A82" s="38"/>
      <c r="B82" s="38"/>
      <c r="C82" s="38"/>
      <c r="D82" s="38"/>
      <c r="E82" s="36"/>
      <c r="F82" s="52"/>
      <c r="G82" s="53"/>
      <c r="H82" s="53"/>
      <c r="I82" s="36"/>
    </row>
    <row r="83" spans="1:9" ht="12.75">
      <c r="A83" s="38"/>
      <c r="B83" s="38"/>
      <c r="C83" s="38"/>
      <c r="D83" s="38"/>
      <c r="E83" s="36"/>
      <c r="F83" s="52"/>
      <c r="G83" s="53"/>
      <c r="H83" s="53"/>
      <c r="I83" s="36"/>
    </row>
    <row r="84" spans="1:9" ht="12.75">
      <c r="A84" s="38"/>
      <c r="B84" s="38"/>
      <c r="C84" s="38"/>
      <c r="D84" s="38"/>
      <c r="E84" s="36"/>
      <c r="F84" s="52"/>
      <c r="G84" s="53"/>
      <c r="H84" s="53"/>
      <c r="I84" s="36"/>
    </row>
    <row r="85" spans="1:9" ht="12.75">
      <c r="A85" s="38"/>
      <c r="B85" s="38"/>
      <c r="C85" s="38"/>
      <c r="D85" s="38"/>
      <c r="E85" s="36"/>
      <c r="F85" s="52"/>
      <c r="G85" s="53"/>
      <c r="H85" s="53"/>
      <c r="I85" s="36"/>
    </row>
    <row r="86" spans="1:9" ht="12.75">
      <c r="A86" s="38"/>
      <c r="B86" s="38"/>
      <c r="C86" s="38"/>
      <c r="D86" s="38"/>
      <c r="E86" s="36"/>
      <c r="F86" s="52"/>
      <c r="G86" s="53"/>
      <c r="H86" s="53"/>
      <c r="I86" s="36"/>
    </row>
    <row r="87" spans="1:9" ht="12.75">
      <c r="A87" s="38"/>
      <c r="B87" s="38"/>
      <c r="C87" s="38"/>
      <c r="D87" s="38"/>
      <c r="E87" s="36"/>
      <c r="F87" s="52"/>
      <c r="G87" s="53"/>
      <c r="H87" s="53"/>
      <c r="I87" s="36"/>
    </row>
    <row r="88" spans="1:9" ht="12.75">
      <c r="A88" s="38"/>
      <c r="B88" s="38"/>
      <c r="C88" s="38"/>
      <c r="D88" s="38"/>
      <c r="E88" s="36"/>
      <c r="F88" s="52"/>
      <c r="G88" s="53"/>
      <c r="H88" s="53"/>
      <c r="I88" s="36"/>
    </row>
    <row r="89" spans="1:9" ht="12.75">
      <c r="A89" s="38"/>
      <c r="B89" s="38"/>
      <c r="C89" s="38"/>
      <c r="D89" s="38"/>
      <c r="E89" s="36"/>
      <c r="F89" s="52"/>
      <c r="G89" s="53"/>
      <c r="H89" s="53"/>
      <c r="I89" s="36"/>
    </row>
    <row r="90" spans="1:9" ht="12.75">
      <c r="A90" s="38"/>
      <c r="B90" s="38"/>
      <c r="C90" s="38"/>
      <c r="D90" s="38"/>
      <c r="E90" s="36"/>
      <c r="F90" s="52"/>
      <c r="G90" s="53"/>
      <c r="H90" s="53"/>
      <c r="I90" s="36"/>
    </row>
    <row r="91" spans="1:11" s="60" customFormat="1" ht="12.75">
      <c r="A91" s="40"/>
      <c r="B91" s="40"/>
      <c r="C91" s="40"/>
      <c r="D91" s="40"/>
      <c r="E91" s="56"/>
      <c r="F91" s="57"/>
      <c r="G91" s="58"/>
      <c r="H91" s="58"/>
      <c r="I91" s="40"/>
      <c r="J91" s="56"/>
      <c r="K91" s="40"/>
    </row>
    <row r="92" spans="1:9" ht="12.75">
      <c r="A92" s="38"/>
      <c r="B92" s="38"/>
      <c r="C92" s="38"/>
      <c r="D92" s="38"/>
      <c r="E92" s="36"/>
      <c r="F92" s="52"/>
      <c r="G92" s="53"/>
      <c r="H92" s="53"/>
      <c r="I92" s="36"/>
    </row>
    <row r="93" spans="1:9" ht="12.75">
      <c r="A93" s="38"/>
      <c r="B93" s="38"/>
      <c r="C93" s="38"/>
      <c r="D93" s="38"/>
      <c r="E93" s="36"/>
      <c r="F93" s="52"/>
      <c r="G93" s="53"/>
      <c r="H93" s="53"/>
      <c r="I93" s="36"/>
    </row>
    <row r="94" spans="1:9" ht="12.75">
      <c r="A94" s="38"/>
      <c r="B94" s="38"/>
      <c r="C94" s="38"/>
      <c r="D94" s="38"/>
      <c r="E94" s="36"/>
      <c r="F94" s="52"/>
      <c r="G94" s="53"/>
      <c r="H94" s="53"/>
      <c r="I94" s="36"/>
    </row>
    <row r="95" spans="1:9" ht="12.75">
      <c r="A95" s="38"/>
      <c r="B95" s="38"/>
      <c r="C95" s="38"/>
      <c r="D95" s="38"/>
      <c r="E95" s="36"/>
      <c r="F95" s="52"/>
      <c r="G95" s="53"/>
      <c r="H95" s="53"/>
      <c r="I95" s="36"/>
    </row>
    <row r="96" spans="1:9" ht="12.75">
      <c r="A96" s="38"/>
      <c r="B96" s="38"/>
      <c r="C96" s="38"/>
      <c r="D96" s="38"/>
      <c r="E96" s="38"/>
      <c r="F96" s="52"/>
      <c r="G96" s="53"/>
      <c r="H96" s="53"/>
      <c r="I96" s="36"/>
    </row>
    <row r="97" spans="1:9" ht="12.75">
      <c r="A97" s="61"/>
      <c r="B97" s="61"/>
      <c r="C97" s="61"/>
      <c r="D97" s="61"/>
      <c r="E97" s="61"/>
      <c r="F97" s="62"/>
      <c r="G97" s="63"/>
      <c r="H97" s="63"/>
      <c r="I97" s="36"/>
    </row>
    <row r="98" spans="1:9" ht="12.75">
      <c r="A98" s="38"/>
      <c r="B98" s="38"/>
      <c r="C98" s="38"/>
      <c r="D98" s="38"/>
      <c r="E98" s="38"/>
      <c r="F98" s="52"/>
      <c r="G98" s="53"/>
      <c r="H98" s="53"/>
      <c r="I98" s="36"/>
    </row>
    <row r="99" spans="1:9" ht="12.75">
      <c r="A99" s="38"/>
      <c r="B99" s="38"/>
      <c r="C99" s="38"/>
      <c r="D99" s="38"/>
      <c r="E99" s="38"/>
      <c r="F99" s="52"/>
      <c r="G99" s="53"/>
      <c r="H99" s="53"/>
      <c r="I99" s="36"/>
    </row>
    <row r="100" spans="1:9" ht="12.75">
      <c r="A100" s="38"/>
      <c r="B100" s="38"/>
      <c r="C100" s="38"/>
      <c r="D100" s="38"/>
      <c r="E100" s="38"/>
      <c r="F100" s="52"/>
      <c r="G100" s="53"/>
      <c r="H100" s="53"/>
      <c r="I100" s="36"/>
    </row>
    <row r="101" spans="1:9" ht="12.75">
      <c r="A101" s="38"/>
      <c r="B101" s="38"/>
      <c r="C101" s="38"/>
      <c r="D101" s="38"/>
      <c r="E101" s="38"/>
      <c r="F101" s="52"/>
      <c r="G101" s="53"/>
      <c r="H101" s="53"/>
      <c r="I101" s="36"/>
    </row>
    <row r="102" spans="1:9" ht="12.75">
      <c r="A102" s="38"/>
      <c r="B102" s="38"/>
      <c r="C102" s="38"/>
      <c r="D102" s="38"/>
      <c r="E102" s="38"/>
      <c r="F102" s="52"/>
      <c r="G102" s="53"/>
      <c r="H102" s="53"/>
      <c r="I102" s="36"/>
    </row>
    <row r="103" spans="1:9" ht="12.75">
      <c r="A103" s="38"/>
      <c r="B103" s="38"/>
      <c r="C103" s="38"/>
      <c r="D103" s="38"/>
      <c r="E103" s="38"/>
      <c r="F103" s="52"/>
      <c r="G103" s="53"/>
      <c r="H103" s="53"/>
      <c r="I103" s="36"/>
    </row>
    <row r="104" spans="1:9" ht="12.75">
      <c r="A104" s="38"/>
      <c r="B104" s="38"/>
      <c r="C104" s="38"/>
      <c r="D104" s="38"/>
      <c r="E104" s="38"/>
      <c r="F104" s="52"/>
      <c r="G104" s="53"/>
      <c r="H104" s="53"/>
      <c r="I104" s="36"/>
    </row>
    <row r="105" spans="1:9" ht="12.75">
      <c r="A105" s="38"/>
      <c r="B105" s="38"/>
      <c r="C105" s="38"/>
      <c r="D105" s="38"/>
      <c r="E105" s="38"/>
      <c r="F105" s="52"/>
      <c r="G105" s="53"/>
      <c r="H105" s="53"/>
      <c r="I105" s="36"/>
    </row>
    <row r="106" spans="1:9" ht="12.75">
      <c r="A106" s="38"/>
      <c r="B106" s="38"/>
      <c r="C106" s="38"/>
      <c r="D106" s="38"/>
      <c r="E106" s="38"/>
      <c r="F106" s="52"/>
      <c r="G106" s="53"/>
      <c r="H106" s="53"/>
      <c r="I106" s="36"/>
    </row>
    <row r="107" spans="1:9" ht="12.75">
      <c r="A107" s="38"/>
      <c r="B107" s="38"/>
      <c r="C107" s="38"/>
      <c r="D107" s="38"/>
      <c r="E107" s="38"/>
      <c r="F107" s="52"/>
      <c r="G107" s="53"/>
      <c r="H107" s="53"/>
      <c r="I107" s="36"/>
    </row>
    <row r="108" spans="1:9" ht="12.75">
      <c r="A108" s="38"/>
      <c r="B108" s="38"/>
      <c r="C108" s="38"/>
      <c r="D108" s="38"/>
      <c r="E108" s="38"/>
      <c r="F108" s="52"/>
      <c r="G108" s="53"/>
      <c r="H108" s="53"/>
      <c r="I108" s="36"/>
    </row>
    <row r="109" spans="1:9" ht="12.75">
      <c r="A109" s="38"/>
      <c r="B109" s="38"/>
      <c r="C109" s="38"/>
      <c r="D109" s="38"/>
      <c r="E109" s="38"/>
      <c r="F109" s="52"/>
      <c r="G109" s="53"/>
      <c r="H109" s="53"/>
      <c r="I109" s="36"/>
    </row>
    <row r="110" spans="1:9" ht="12.75">
      <c r="A110" s="38"/>
      <c r="B110" s="38"/>
      <c r="C110" s="38"/>
      <c r="D110" s="38"/>
      <c r="E110" s="38"/>
      <c r="F110" s="52"/>
      <c r="G110" s="53"/>
      <c r="H110" s="53"/>
      <c r="I110" s="36"/>
    </row>
    <row r="111" spans="1:9" ht="12.75">
      <c r="A111" s="38"/>
      <c r="B111" s="38"/>
      <c r="C111" s="38"/>
      <c r="D111" s="38"/>
      <c r="E111" s="38"/>
      <c r="F111" s="52"/>
      <c r="G111" s="53"/>
      <c r="H111" s="53"/>
      <c r="I111" s="36"/>
    </row>
    <row r="112" spans="1:9" ht="12.75">
      <c r="A112" s="38"/>
      <c r="B112" s="38"/>
      <c r="C112" s="38"/>
      <c r="D112" s="38"/>
      <c r="E112" s="38"/>
      <c r="F112" s="52"/>
      <c r="G112" s="53"/>
      <c r="H112" s="53"/>
      <c r="I112" s="36"/>
    </row>
    <row r="113" spans="1:9" ht="12.75">
      <c r="A113" s="38"/>
      <c r="B113" s="38"/>
      <c r="C113" s="38"/>
      <c r="D113" s="38"/>
      <c r="E113" s="38"/>
      <c r="F113" s="52"/>
      <c r="G113" s="53"/>
      <c r="H113" s="53"/>
      <c r="I113" s="36"/>
    </row>
    <row r="114" spans="1:9" ht="12.75">
      <c r="A114" s="38"/>
      <c r="B114" s="38"/>
      <c r="C114" s="38"/>
      <c r="D114" s="38"/>
      <c r="E114" s="38"/>
      <c r="F114" s="52"/>
      <c r="G114" s="53"/>
      <c r="H114" s="53"/>
      <c r="I114" s="36"/>
    </row>
    <row r="115" spans="1:9" ht="12.75">
      <c r="A115" s="38"/>
      <c r="B115" s="38"/>
      <c r="C115" s="38"/>
      <c r="D115" s="38"/>
      <c r="E115" s="38"/>
      <c r="F115" s="52"/>
      <c r="G115" s="53"/>
      <c r="H115" s="53"/>
      <c r="I115" s="36"/>
    </row>
    <row r="116" spans="1:9" ht="12.75">
      <c r="A116" s="38"/>
      <c r="B116" s="38"/>
      <c r="C116" s="38"/>
      <c r="D116" s="38"/>
      <c r="E116" s="38"/>
      <c r="F116" s="52"/>
      <c r="G116" s="53"/>
      <c r="H116" s="53"/>
      <c r="I116" s="36"/>
    </row>
    <row r="117" spans="1:9" ht="12.75">
      <c r="A117" s="38"/>
      <c r="B117" s="38"/>
      <c r="C117" s="38"/>
      <c r="D117" s="38"/>
      <c r="E117" s="38"/>
      <c r="F117" s="52"/>
      <c r="G117" s="53"/>
      <c r="H117" s="53"/>
      <c r="I117" s="36"/>
    </row>
    <row r="118" spans="1:9" ht="12.75">
      <c r="A118" s="38"/>
      <c r="B118" s="38"/>
      <c r="C118" s="38"/>
      <c r="D118" s="38"/>
      <c r="E118" s="38"/>
      <c r="F118" s="52"/>
      <c r="G118" s="53"/>
      <c r="H118" s="53"/>
      <c r="I118" s="36"/>
    </row>
    <row r="119" spans="1:9" ht="12.75">
      <c r="A119" s="38"/>
      <c r="B119" s="38"/>
      <c r="C119" s="38"/>
      <c r="D119" s="38"/>
      <c r="E119" s="38"/>
      <c r="F119" s="52"/>
      <c r="G119" s="53"/>
      <c r="H119" s="53"/>
      <c r="I119" s="36"/>
    </row>
    <row r="120" spans="1:9" ht="12.75">
      <c r="A120" s="38"/>
      <c r="B120" s="38"/>
      <c r="C120" s="38"/>
      <c r="D120" s="38"/>
      <c r="E120" s="38"/>
      <c r="F120" s="52"/>
      <c r="G120" s="53"/>
      <c r="H120" s="53"/>
      <c r="I120" s="36"/>
    </row>
    <row r="121" spans="1:9" ht="12.75">
      <c r="A121" s="38"/>
      <c r="B121" s="38"/>
      <c r="C121" s="38"/>
      <c r="D121" s="38"/>
      <c r="E121" s="38"/>
      <c r="F121" s="52"/>
      <c r="G121" s="53"/>
      <c r="H121" s="53"/>
      <c r="I121" s="36"/>
    </row>
    <row r="122" spans="1:9" ht="12.75">
      <c r="A122" s="38"/>
      <c r="B122" s="38"/>
      <c r="C122" s="38"/>
      <c r="D122" s="38"/>
      <c r="E122" s="38"/>
      <c r="F122" s="52"/>
      <c r="G122" s="53"/>
      <c r="H122" s="53"/>
      <c r="I122" s="36"/>
    </row>
    <row r="123" spans="1:9" ht="12.75">
      <c r="A123" s="38"/>
      <c r="B123" s="38"/>
      <c r="C123" s="38"/>
      <c r="D123" s="38"/>
      <c r="E123" s="38"/>
      <c r="F123" s="52"/>
      <c r="G123" s="53"/>
      <c r="H123" s="53"/>
      <c r="I123" s="36"/>
    </row>
    <row r="124" spans="1:9" ht="12.75">
      <c r="A124" s="38"/>
      <c r="B124" s="38"/>
      <c r="C124" s="38"/>
      <c r="D124" s="38"/>
      <c r="E124" s="38"/>
      <c r="F124" s="52"/>
      <c r="G124" s="53"/>
      <c r="H124" s="53"/>
      <c r="I124" s="36"/>
    </row>
    <row r="125" spans="1:9" ht="12.75">
      <c r="A125" s="38"/>
      <c r="B125" s="38"/>
      <c r="C125" s="38"/>
      <c r="D125" s="38"/>
      <c r="E125" s="38"/>
      <c r="F125" s="52"/>
      <c r="G125" s="53"/>
      <c r="H125" s="53"/>
      <c r="I125" s="36"/>
    </row>
    <row r="126" spans="1:9" ht="12.75">
      <c r="A126" s="38"/>
      <c r="B126" s="38"/>
      <c r="C126" s="38"/>
      <c r="D126" s="38"/>
      <c r="E126" s="38"/>
      <c r="F126" s="52"/>
      <c r="G126" s="53"/>
      <c r="H126" s="53"/>
      <c r="I126" s="36"/>
    </row>
    <row r="127" spans="1:9" ht="12.75">
      <c r="A127" s="38"/>
      <c r="B127" s="38"/>
      <c r="C127" s="38"/>
      <c r="D127" s="38"/>
      <c r="E127" s="38"/>
      <c r="F127" s="52"/>
      <c r="G127" s="53"/>
      <c r="H127" s="53"/>
      <c r="I127" s="36"/>
    </row>
    <row r="128" spans="1:9" ht="12.75">
      <c r="A128" s="38"/>
      <c r="B128" s="38"/>
      <c r="C128" s="38"/>
      <c r="D128" s="38"/>
      <c r="E128" s="38"/>
      <c r="F128" s="52"/>
      <c r="G128" s="53"/>
      <c r="H128" s="53"/>
      <c r="I128" s="36"/>
    </row>
    <row r="129" spans="1:9" ht="12.75">
      <c r="A129" s="38"/>
      <c r="B129" s="38"/>
      <c r="C129" s="38"/>
      <c r="D129" s="38"/>
      <c r="E129" s="38"/>
      <c r="F129" s="52"/>
      <c r="G129" s="53"/>
      <c r="H129" s="53"/>
      <c r="I129" s="36"/>
    </row>
    <row r="130" spans="1:9" ht="12.75">
      <c r="A130" s="38"/>
      <c r="B130" s="38"/>
      <c r="C130" s="38"/>
      <c r="D130" s="38"/>
      <c r="E130" s="38"/>
      <c r="F130" s="52"/>
      <c r="G130" s="53"/>
      <c r="H130" s="53"/>
      <c r="I130" s="36"/>
    </row>
    <row r="131" spans="1:9" ht="12.75">
      <c r="A131" s="38"/>
      <c r="B131" s="38"/>
      <c r="C131" s="38"/>
      <c r="D131" s="38"/>
      <c r="E131" s="38"/>
      <c r="F131" s="52"/>
      <c r="G131" s="53"/>
      <c r="H131" s="53"/>
      <c r="I131" s="36"/>
    </row>
    <row r="132" spans="1:9" ht="12.75">
      <c r="A132" s="38"/>
      <c r="B132" s="38"/>
      <c r="C132" s="38"/>
      <c r="D132" s="38"/>
      <c r="E132" s="38"/>
      <c r="F132" s="52"/>
      <c r="G132" s="53"/>
      <c r="H132" s="53"/>
      <c r="I132" s="36"/>
    </row>
    <row r="133" spans="1:9" ht="12.75">
      <c r="A133" s="38"/>
      <c r="B133" s="38"/>
      <c r="C133" s="38"/>
      <c r="D133" s="38"/>
      <c r="E133" s="38"/>
      <c r="F133" s="52"/>
      <c r="G133" s="53"/>
      <c r="H133" s="53"/>
      <c r="I133" s="36"/>
    </row>
    <row r="134" spans="1:9" ht="12.75">
      <c r="A134" s="38"/>
      <c r="B134" s="38"/>
      <c r="C134" s="38"/>
      <c r="D134" s="38"/>
      <c r="E134" s="38"/>
      <c r="F134" s="52"/>
      <c r="G134" s="53"/>
      <c r="H134" s="53"/>
      <c r="I134" s="36"/>
    </row>
    <row r="135" spans="1:9" ht="12.75">
      <c r="A135" s="38"/>
      <c r="B135" s="38"/>
      <c r="C135" s="38"/>
      <c r="D135" s="38"/>
      <c r="E135" s="38"/>
      <c r="F135" s="52"/>
      <c r="G135" s="53"/>
      <c r="H135" s="53"/>
      <c r="I135" s="36"/>
    </row>
    <row r="136" spans="1:9" ht="12.75">
      <c r="A136" s="38"/>
      <c r="B136" s="38"/>
      <c r="C136" s="38"/>
      <c r="D136" s="38"/>
      <c r="E136" s="38"/>
      <c r="F136" s="52"/>
      <c r="G136" s="53"/>
      <c r="H136" s="53"/>
      <c r="I136" s="36"/>
    </row>
    <row r="137" spans="1:9" ht="12.75">
      <c r="A137" s="38"/>
      <c r="B137" s="38"/>
      <c r="C137" s="38"/>
      <c r="D137" s="38"/>
      <c r="E137" s="38"/>
      <c r="F137" s="52"/>
      <c r="G137" s="53"/>
      <c r="H137" s="53"/>
      <c r="I137" s="36"/>
    </row>
    <row r="138" spans="1:9" ht="12.75">
      <c r="A138" s="38"/>
      <c r="B138" s="38"/>
      <c r="C138" s="38"/>
      <c r="D138" s="38"/>
      <c r="E138" s="38"/>
      <c r="F138" s="52"/>
      <c r="G138" s="53"/>
      <c r="H138" s="53"/>
      <c r="I138" s="36"/>
    </row>
    <row r="139" spans="1:9" ht="12.75">
      <c r="A139" s="38"/>
      <c r="B139" s="38"/>
      <c r="C139" s="38"/>
      <c r="D139" s="38"/>
      <c r="E139" s="38"/>
      <c r="F139" s="52"/>
      <c r="G139" s="53"/>
      <c r="H139" s="53"/>
      <c r="I139" s="36"/>
    </row>
    <row r="140" spans="1:9" ht="12.75">
      <c r="A140" s="38"/>
      <c r="B140" s="38"/>
      <c r="C140" s="38"/>
      <c r="D140" s="38"/>
      <c r="E140" s="38"/>
      <c r="F140" s="52"/>
      <c r="G140" s="53"/>
      <c r="H140" s="53"/>
      <c r="I140" s="36"/>
    </row>
    <row r="141" spans="1:9" ht="12.75">
      <c r="A141" s="38"/>
      <c r="B141" s="38"/>
      <c r="C141" s="38"/>
      <c r="D141" s="38"/>
      <c r="E141" s="38"/>
      <c r="F141" s="52"/>
      <c r="G141" s="53"/>
      <c r="H141" s="53"/>
      <c r="I141" s="36"/>
    </row>
    <row r="142" spans="1:9" ht="12.75">
      <c r="A142" s="38"/>
      <c r="B142" s="38"/>
      <c r="C142" s="38"/>
      <c r="D142" s="38"/>
      <c r="E142" s="38"/>
      <c r="F142" s="52"/>
      <c r="G142" s="53"/>
      <c r="H142" s="53"/>
      <c r="I142" s="36"/>
    </row>
    <row r="143" spans="1:9" ht="12.75">
      <c r="A143" s="38"/>
      <c r="B143" s="38"/>
      <c r="C143" s="38"/>
      <c r="D143" s="38"/>
      <c r="E143" s="38"/>
      <c r="F143" s="52"/>
      <c r="G143" s="53"/>
      <c r="H143" s="53"/>
      <c r="I143" s="36"/>
    </row>
    <row r="144" spans="1:9" ht="12.75">
      <c r="A144" s="38"/>
      <c r="B144" s="38"/>
      <c r="C144" s="38"/>
      <c r="D144" s="38"/>
      <c r="E144" s="38"/>
      <c r="F144" s="52"/>
      <c r="G144" s="53"/>
      <c r="H144" s="53"/>
      <c r="I144" s="36"/>
    </row>
    <row r="145" spans="1:9" ht="12.75">
      <c r="A145" s="38"/>
      <c r="B145" s="38"/>
      <c r="C145" s="38"/>
      <c r="D145" s="38"/>
      <c r="E145" s="38"/>
      <c r="F145" s="52"/>
      <c r="G145" s="53"/>
      <c r="H145" s="53"/>
      <c r="I145" s="36"/>
    </row>
    <row r="146" spans="1:9" ht="12.75">
      <c r="A146" s="38"/>
      <c r="B146" s="38"/>
      <c r="C146" s="38"/>
      <c r="D146" s="38"/>
      <c r="E146" s="38"/>
      <c r="F146" s="52"/>
      <c r="G146" s="53"/>
      <c r="H146" s="53"/>
      <c r="I146" s="36"/>
    </row>
    <row r="147" spans="1:9" ht="12.75">
      <c r="A147" s="38"/>
      <c r="B147" s="38"/>
      <c r="C147" s="38"/>
      <c r="D147" s="38"/>
      <c r="E147" s="38"/>
      <c r="F147" s="52"/>
      <c r="G147" s="53"/>
      <c r="H147" s="53"/>
      <c r="I147" s="36"/>
    </row>
    <row r="148" spans="1:9" ht="12.75">
      <c r="A148" s="38"/>
      <c r="B148" s="38"/>
      <c r="C148" s="38"/>
      <c r="D148" s="38"/>
      <c r="E148" s="38"/>
      <c r="F148" s="52"/>
      <c r="G148" s="53"/>
      <c r="H148" s="53"/>
      <c r="I148" s="36"/>
    </row>
    <row r="149" spans="1:9" ht="12.75">
      <c r="A149" s="38"/>
      <c r="B149" s="38"/>
      <c r="C149" s="38"/>
      <c r="D149" s="38"/>
      <c r="E149" s="38"/>
      <c r="F149" s="52"/>
      <c r="G149" s="53"/>
      <c r="H149" s="53"/>
      <c r="I149" s="36"/>
    </row>
    <row r="150" spans="1:9" ht="12.75">
      <c r="A150" s="38"/>
      <c r="B150" s="38"/>
      <c r="C150" s="38"/>
      <c r="D150" s="38"/>
      <c r="E150" s="38"/>
      <c r="F150" s="52"/>
      <c r="G150" s="53"/>
      <c r="H150" s="53"/>
      <c r="I150" s="36"/>
    </row>
    <row r="151" spans="1:9" ht="12.75">
      <c r="A151" s="38"/>
      <c r="B151" s="38"/>
      <c r="C151" s="38"/>
      <c r="D151" s="38"/>
      <c r="E151" s="38"/>
      <c r="F151" s="52"/>
      <c r="G151" s="53"/>
      <c r="H151" s="53"/>
      <c r="I151" s="36"/>
    </row>
    <row r="152" spans="1:9" ht="12.75">
      <c r="A152" s="38"/>
      <c r="B152" s="38"/>
      <c r="C152" s="38"/>
      <c r="D152" s="38"/>
      <c r="E152" s="38"/>
      <c r="F152" s="52"/>
      <c r="G152" s="53"/>
      <c r="H152" s="53"/>
      <c r="I152" s="36"/>
    </row>
    <row r="153" spans="1:9" ht="12.75">
      <c r="A153" s="38"/>
      <c r="B153" s="38"/>
      <c r="C153" s="38"/>
      <c r="D153" s="38"/>
      <c r="E153" s="38"/>
      <c r="F153" s="52"/>
      <c r="G153" s="53"/>
      <c r="H153" s="53"/>
      <c r="I153" s="36"/>
    </row>
    <row r="154" spans="1:9" ht="12.75">
      <c r="A154" s="38"/>
      <c r="B154" s="38"/>
      <c r="C154" s="38"/>
      <c r="D154" s="38"/>
      <c r="E154" s="38"/>
      <c r="F154" s="52"/>
      <c r="G154" s="53"/>
      <c r="H154" s="53"/>
      <c r="I154" s="36"/>
    </row>
    <row r="155" spans="1:9" ht="12.75">
      <c r="A155" s="38"/>
      <c r="B155" s="38"/>
      <c r="C155" s="38"/>
      <c r="D155" s="38"/>
      <c r="E155" s="38"/>
      <c r="F155" s="52"/>
      <c r="G155" s="53"/>
      <c r="H155" s="53"/>
      <c r="I155" s="36"/>
    </row>
    <row r="156" spans="1:9" ht="12.75">
      <c r="A156" s="38"/>
      <c r="B156" s="38"/>
      <c r="C156" s="38"/>
      <c r="D156" s="38"/>
      <c r="E156" s="38"/>
      <c r="F156" s="52"/>
      <c r="G156" s="53"/>
      <c r="H156" s="53"/>
      <c r="I156" s="36"/>
    </row>
    <row r="157" spans="1:9" ht="12.75">
      <c r="A157" s="38"/>
      <c r="B157" s="38"/>
      <c r="C157" s="38"/>
      <c r="D157" s="38"/>
      <c r="E157" s="38"/>
      <c r="F157" s="52"/>
      <c r="G157" s="53"/>
      <c r="H157" s="53"/>
      <c r="I157" s="36"/>
    </row>
    <row r="158" spans="1:9" ht="12.75">
      <c r="A158" s="38"/>
      <c r="B158" s="38"/>
      <c r="C158" s="38"/>
      <c r="D158" s="38"/>
      <c r="E158" s="38"/>
      <c r="F158" s="52"/>
      <c r="G158" s="53"/>
      <c r="H158" s="53"/>
      <c r="I158" s="36"/>
    </row>
    <row r="159" spans="1:9" ht="12.75">
      <c r="A159" s="38"/>
      <c r="B159" s="38"/>
      <c r="C159" s="38"/>
      <c r="D159" s="38"/>
      <c r="E159" s="38"/>
      <c r="F159" s="52"/>
      <c r="G159" s="53"/>
      <c r="H159" s="53"/>
      <c r="I159" s="36"/>
    </row>
    <row r="160" spans="1:9" ht="12.75">
      <c r="A160" s="38"/>
      <c r="B160" s="38"/>
      <c r="C160" s="38"/>
      <c r="D160" s="38"/>
      <c r="E160" s="38"/>
      <c r="F160" s="52"/>
      <c r="G160" s="53"/>
      <c r="H160" s="53"/>
      <c r="I160" s="36"/>
    </row>
    <row r="161" spans="1:9" ht="12.75">
      <c r="A161" s="38"/>
      <c r="B161" s="38"/>
      <c r="C161" s="38"/>
      <c r="D161" s="38"/>
      <c r="E161" s="38"/>
      <c r="F161" s="52"/>
      <c r="G161" s="53"/>
      <c r="H161" s="53"/>
      <c r="I161" s="36"/>
    </row>
    <row r="162" spans="1:9" ht="12.75">
      <c r="A162" s="38"/>
      <c r="B162" s="38"/>
      <c r="C162" s="38"/>
      <c r="D162" s="38"/>
      <c r="E162" s="38"/>
      <c r="F162" s="52"/>
      <c r="G162" s="53"/>
      <c r="H162" s="53"/>
      <c r="I162" s="36"/>
    </row>
    <row r="163" spans="1:9" ht="12.75">
      <c r="A163" s="38"/>
      <c r="B163" s="38"/>
      <c r="C163" s="38"/>
      <c r="D163" s="38"/>
      <c r="E163" s="38"/>
      <c r="F163" s="52"/>
      <c r="G163" s="53"/>
      <c r="H163" s="53"/>
      <c r="I163" s="36"/>
    </row>
    <row r="164" spans="1:9" ht="12.75">
      <c r="A164" s="38"/>
      <c r="B164" s="38"/>
      <c r="C164" s="38"/>
      <c r="D164" s="38"/>
      <c r="E164" s="38"/>
      <c r="F164" s="52"/>
      <c r="G164" s="53"/>
      <c r="H164" s="53"/>
      <c r="I164" s="36"/>
    </row>
    <row r="165" spans="1:9" ht="12.75">
      <c r="A165" s="38"/>
      <c r="B165" s="38"/>
      <c r="C165" s="38"/>
      <c r="D165" s="38"/>
      <c r="E165" s="38"/>
      <c r="F165" s="52"/>
      <c r="G165" s="53"/>
      <c r="H165" s="53"/>
      <c r="I165" s="36"/>
    </row>
    <row r="166" spans="1:9" ht="12.75">
      <c r="A166" s="38"/>
      <c r="B166" s="38"/>
      <c r="C166" s="38"/>
      <c r="D166" s="38"/>
      <c r="E166" s="38"/>
      <c r="F166" s="52"/>
      <c r="G166" s="53"/>
      <c r="H166" s="53"/>
      <c r="I166" s="36"/>
    </row>
    <row r="167" spans="1:9" ht="12.75">
      <c r="A167" s="38"/>
      <c r="B167" s="38"/>
      <c r="C167" s="38"/>
      <c r="D167" s="38"/>
      <c r="E167" s="38"/>
      <c r="F167" s="52"/>
      <c r="G167" s="53"/>
      <c r="H167" s="53"/>
      <c r="I167" s="36"/>
    </row>
    <row r="168" spans="1:9" ht="12.75">
      <c r="A168" s="38"/>
      <c r="B168" s="38"/>
      <c r="C168" s="38"/>
      <c r="D168" s="38"/>
      <c r="E168" s="38"/>
      <c r="F168" s="52"/>
      <c r="G168" s="53"/>
      <c r="H168" s="53"/>
      <c r="I168" s="36"/>
    </row>
    <row r="169" spans="1:9" ht="12.75">
      <c r="A169" s="38"/>
      <c r="B169" s="38"/>
      <c r="C169" s="38"/>
      <c r="D169" s="38"/>
      <c r="E169" s="38"/>
      <c r="F169" s="52"/>
      <c r="G169" s="53"/>
      <c r="H169" s="53"/>
      <c r="I169" s="36"/>
    </row>
    <row r="170" spans="1:9" ht="12.75">
      <c r="A170" s="38"/>
      <c r="B170" s="38"/>
      <c r="C170" s="38"/>
      <c r="D170" s="38"/>
      <c r="E170" s="38"/>
      <c r="F170" s="52"/>
      <c r="G170" s="53"/>
      <c r="H170" s="53"/>
      <c r="I170" s="36"/>
    </row>
    <row r="171" spans="1:9" ht="12.75">
      <c r="A171" s="38"/>
      <c r="B171" s="38"/>
      <c r="C171" s="38"/>
      <c r="D171" s="38"/>
      <c r="E171" s="38"/>
      <c r="F171" s="52"/>
      <c r="G171" s="53"/>
      <c r="H171" s="53"/>
      <c r="I171" s="36"/>
    </row>
    <row r="172" spans="1:9" ht="12.75">
      <c r="A172" s="38"/>
      <c r="B172" s="38"/>
      <c r="C172" s="38"/>
      <c r="D172" s="38"/>
      <c r="E172" s="38"/>
      <c r="F172" s="52"/>
      <c r="G172" s="53"/>
      <c r="H172" s="53"/>
      <c r="I172" s="36"/>
    </row>
    <row r="173" spans="1:9" ht="12.75">
      <c r="A173" s="38"/>
      <c r="B173" s="38"/>
      <c r="C173" s="38"/>
      <c r="D173" s="38"/>
      <c r="E173" s="38"/>
      <c r="F173" s="52"/>
      <c r="G173" s="53"/>
      <c r="H173" s="53"/>
      <c r="I173" s="36"/>
    </row>
    <row r="174" spans="1:9" ht="12.75">
      <c r="A174" s="38"/>
      <c r="B174" s="38"/>
      <c r="C174" s="38"/>
      <c r="D174" s="38"/>
      <c r="E174" s="38"/>
      <c r="F174" s="52"/>
      <c r="G174" s="53"/>
      <c r="H174" s="53"/>
      <c r="I174" s="36"/>
    </row>
    <row r="175" spans="1:9" ht="12.75">
      <c r="A175" s="38"/>
      <c r="B175" s="38"/>
      <c r="C175" s="38"/>
      <c r="D175" s="38"/>
      <c r="E175" s="38"/>
      <c r="F175" s="52"/>
      <c r="G175" s="53"/>
      <c r="H175" s="53"/>
      <c r="I175" s="36"/>
    </row>
    <row r="176" spans="1:9" ht="12.75">
      <c r="A176" s="38"/>
      <c r="B176" s="38"/>
      <c r="C176" s="38"/>
      <c r="D176" s="38"/>
      <c r="E176" s="38"/>
      <c r="F176" s="52"/>
      <c r="G176" s="53"/>
      <c r="H176" s="53"/>
      <c r="I176" s="36"/>
    </row>
    <row r="177" spans="1:9" ht="12.75">
      <c r="A177" s="38"/>
      <c r="B177" s="38"/>
      <c r="C177" s="38"/>
      <c r="D177" s="38"/>
      <c r="E177" s="38"/>
      <c r="F177" s="52"/>
      <c r="G177" s="53"/>
      <c r="H177" s="53"/>
      <c r="I177" s="36"/>
    </row>
    <row r="178" spans="1:9" ht="12.75">
      <c r="A178" s="38"/>
      <c r="B178" s="38"/>
      <c r="C178" s="38"/>
      <c r="D178" s="38"/>
      <c r="E178" s="38"/>
      <c r="F178" s="52"/>
      <c r="G178" s="53"/>
      <c r="H178" s="53"/>
      <c r="I178" s="36"/>
    </row>
    <row r="179" spans="1:9" ht="12.75">
      <c r="A179" s="38"/>
      <c r="B179" s="38"/>
      <c r="C179" s="38"/>
      <c r="D179" s="38"/>
      <c r="E179" s="38"/>
      <c r="F179" s="52"/>
      <c r="G179" s="53"/>
      <c r="H179" s="53"/>
      <c r="I179" s="36"/>
    </row>
    <row r="180" spans="1:9" ht="12.75">
      <c r="A180" s="38"/>
      <c r="B180" s="38"/>
      <c r="C180" s="38"/>
      <c r="D180" s="38"/>
      <c r="E180" s="38"/>
      <c r="F180" s="52"/>
      <c r="G180" s="53"/>
      <c r="H180" s="53"/>
      <c r="I180" s="36"/>
    </row>
    <row r="181" spans="1:9" ht="12.75">
      <c r="A181" s="38"/>
      <c r="B181" s="38"/>
      <c r="C181" s="38"/>
      <c r="D181" s="38"/>
      <c r="E181" s="38"/>
      <c r="F181" s="52"/>
      <c r="G181" s="53"/>
      <c r="H181" s="53"/>
      <c r="I181" s="36"/>
    </row>
    <row r="182" spans="1:9" ht="12.75">
      <c r="A182" s="38"/>
      <c r="B182" s="38"/>
      <c r="C182" s="38"/>
      <c r="D182" s="38"/>
      <c r="E182" s="38"/>
      <c r="F182" s="52"/>
      <c r="G182" s="53"/>
      <c r="H182" s="53"/>
      <c r="I182" s="36"/>
    </row>
    <row r="183" spans="1:9" ht="12.75">
      <c r="A183" s="38"/>
      <c r="B183" s="38"/>
      <c r="C183" s="38"/>
      <c r="D183" s="38"/>
      <c r="E183" s="38"/>
      <c r="F183" s="52"/>
      <c r="G183" s="53"/>
      <c r="H183" s="53"/>
      <c r="I183" s="36"/>
    </row>
    <row r="184" spans="1:9" ht="12.75">
      <c r="A184" s="38"/>
      <c r="B184" s="38"/>
      <c r="C184" s="38"/>
      <c r="D184" s="38"/>
      <c r="E184" s="38"/>
      <c r="F184" s="52"/>
      <c r="G184" s="53"/>
      <c r="H184" s="53"/>
      <c r="I184" s="36"/>
    </row>
    <row r="185" spans="1:9" ht="12.75">
      <c r="A185" s="38"/>
      <c r="B185" s="38"/>
      <c r="C185" s="38"/>
      <c r="D185" s="38"/>
      <c r="E185" s="38"/>
      <c r="F185" s="52"/>
      <c r="G185" s="53"/>
      <c r="H185" s="53"/>
      <c r="I185" s="36"/>
    </row>
    <row r="186" spans="1:9" ht="12.75">
      <c r="A186" s="38"/>
      <c r="B186" s="38"/>
      <c r="C186" s="38"/>
      <c r="D186" s="38"/>
      <c r="E186" s="38"/>
      <c r="F186" s="52"/>
      <c r="G186" s="53"/>
      <c r="H186" s="53"/>
      <c r="I186" s="36"/>
    </row>
    <row r="187" spans="1:9" ht="12.75">
      <c r="A187" s="38"/>
      <c r="B187" s="38"/>
      <c r="C187" s="38"/>
      <c r="D187" s="38"/>
      <c r="E187" s="38"/>
      <c r="F187" s="52"/>
      <c r="G187" s="53"/>
      <c r="H187" s="53"/>
      <c r="I187" s="36"/>
    </row>
    <row r="188" spans="1:9" ht="12.75">
      <c r="A188" s="38"/>
      <c r="B188" s="38"/>
      <c r="C188" s="38"/>
      <c r="D188" s="38"/>
      <c r="E188" s="38"/>
      <c r="F188" s="52"/>
      <c r="G188" s="53"/>
      <c r="H188" s="53"/>
      <c r="I188" s="36"/>
    </row>
    <row r="189" spans="1:9" ht="12.75">
      <c r="A189" s="38"/>
      <c r="B189" s="38"/>
      <c r="C189" s="38"/>
      <c r="D189" s="38"/>
      <c r="E189" s="38"/>
      <c r="F189" s="52"/>
      <c r="G189" s="53"/>
      <c r="H189" s="53"/>
      <c r="I189" s="36"/>
    </row>
    <row r="190" spans="1:9" ht="12.75">
      <c r="A190" s="38"/>
      <c r="B190" s="38"/>
      <c r="C190" s="38"/>
      <c r="D190" s="38"/>
      <c r="E190" s="38"/>
      <c r="F190" s="52"/>
      <c r="G190" s="53"/>
      <c r="H190" s="53"/>
      <c r="I190" s="36"/>
    </row>
    <row r="191" spans="1:9" ht="12.75">
      <c r="A191" s="38"/>
      <c r="B191" s="38"/>
      <c r="C191" s="38"/>
      <c r="D191" s="38"/>
      <c r="E191" s="38"/>
      <c r="F191" s="52"/>
      <c r="G191" s="53"/>
      <c r="H191" s="53"/>
      <c r="I191" s="36"/>
    </row>
    <row r="192" spans="1:9" ht="12.75">
      <c r="A192" s="38"/>
      <c r="B192" s="38"/>
      <c r="C192" s="38"/>
      <c r="D192" s="38"/>
      <c r="E192" s="38"/>
      <c r="F192" s="52"/>
      <c r="G192" s="53"/>
      <c r="H192" s="53"/>
      <c r="I192" s="36"/>
    </row>
    <row r="193" spans="1:9" ht="12.75">
      <c r="A193" s="38"/>
      <c r="B193" s="38"/>
      <c r="C193" s="38"/>
      <c r="D193" s="38"/>
      <c r="E193" s="38"/>
      <c r="F193" s="52"/>
      <c r="G193" s="53"/>
      <c r="H193" s="53"/>
      <c r="I193" s="36"/>
    </row>
    <row r="194" spans="1:9" ht="12.75">
      <c r="A194" s="38"/>
      <c r="B194" s="38"/>
      <c r="C194" s="38"/>
      <c r="D194" s="38"/>
      <c r="E194" s="38"/>
      <c r="F194" s="52"/>
      <c r="G194" s="53"/>
      <c r="H194" s="53"/>
      <c r="I194" s="36"/>
    </row>
    <row r="195" spans="1:9" ht="12.75">
      <c r="A195" s="38"/>
      <c r="B195" s="38"/>
      <c r="C195" s="38"/>
      <c r="D195" s="38"/>
      <c r="E195" s="38"/>
      <c r="F195" s="52"/>
      <c r="G195" s="53"/>
      <c r="H195" s="53"/>
      <c r="I195" s="36"/>
    </row>
    <row r="196" spans="1:9" ht="12.75">
      <c r="A196" s="38"/>
      <c r="B196" s="38"/>
      <c r="C196" s="38"/>
      <c r="D196" s="38"/>
      <c r="E196" s="38"/>
      <c r="F196" s="52"/>
      <c r="G196" s="53"/>
      <c r="H196" s="53"/>
      <c r="I196" s="36"/>
    </row>
    <row r="197" spans="1:9" ht="12.75">
      <c r="A197" s="38"/>
      <c r="B197" s="38"/>
      <c r="C197" s="38"/>
      <c r="D197" s="38"/>
      <c r="E197" s="38"/>
      <c r="F197" s="52"/>
      <c r="G197" s="53"/>
      <c r="H197" s="53"/>
      <c r="I197" s="36"/>
    </row>
    <row r="198" spans="1:9" ht="12.75">
      <c r="A198" s="38"/>
      <c r="B198" s="38"/>
      <c r="C198" s="38"/>
      <c r="D198" s="38"/>
      <c r="E198" s="38"/>
      <c r="F198" s="52"/>
      <c r="G198" s="53"/>
      <c r="H198" s="53"/>
      <c r="I198" s="36"/>
    </row>
    <row r="199" spans="1:9" ht="12.75">
      <c r="A199" s="38"/>
      <c r="B199" s="38"/>
      <c r="C199" s="38"/>
      <c r="D199" s="38"/>
      <c r="E199" s="38"/>
      <c r="F199" s="52"/>
      <c r="G199" s="53"/>
      <c r="H199" s="53"/>
      <c r="I199" s="36"/>
    </row>
    <row r="200" spans="1:9" ht="12.75">
      <c r="A200" s="38"/>
      <c r="B200" s="38"/>
      <c r="C200" s="38"/>
      <c r="D200" s="38"/>
      <c r="E200" s="38"/>
      <c r="F200" s="52"/>
      <c r="G200" s="53"/>
      <c r="H200" s="53"/>
      <c r="I200" s="36"/>
    </row>
    <row r="201" spans="1:9" ht="12.75">
      <c r="A201" s="38"/>
      <c r="B201" s="38"/>
      <c r="C201" s="38"/>
      <c r="D201" s="38"/>
      <c r="E201" s="38"/>
      <c r="F201" s="52"/>
      <c r="G201" s="53"/>
      <c r="H201" s="53"/>
      <c r="I201" s="36"/>
    </row>
    <row r="202" spans="1:9" ht="12.75">
      <c r="A202" s="38"/>
      <c r="B202" s="38"/>
      <c r="C202" s="38"/>
      <c r="D202" s="38"/>
      <c r="E202" s="38"/>
      <c r="F202" s="52"/>
      <c r="G202" s="53"/>
      <c r="H202" s="53"/>
      <c r="I202" s="36"/>
    </row>
    <row r="203" spans="1:9" ht="12.75">
      <c r="A203" s="38"/>
      <c r="B203" s="38"/>
      <c r="C203" s="38"/>
      <c r="D203" s="38"/>
      <c r="E203" s="38"/>
      <c r="F203" s="52"/>
      <c r="G203" s="53"/>
      <c r="H203" s="53"/>
      <c r="I203" s="36"/>
    </row>
    <row r="204" spans="1:9" ht="12.75">
      <c r="A204" s="38"/>
      <c r="B204" s="38"/>
      <c r="C204" s="38"/>
      <c r="D204" s="38"/>
      <c r="E204" s="38"/>
      <c r="F204" s="52"/>
      <c r="G204" s="53"/>
      <c r="H204" s="53"/>
      <c r="I204" s="36"/>
    </row>
    <row r="205" spans="1:9" ht="12.75">
      <c r="A205" s="38"/>
      <c r="B205" s="38"/>
      <c r="C205" s="38"/>
      <c r="D205" s="38"/>
      <c r="E205" s="38"/>
      <c r="F205" s="52"/>
      <c r="G205" s="53"/>
      <c r="H205" s="53"/>
      <c r="I205" s="36"/>
    </row>
    <row r="206" spans="1:9" ht="12.75">
      <c r="A206" s="38"/>
      <c r="B206" s="38"/>
      <c r="C206" s="38"/>
      <c r="D206" s="38"/>
      <c r="E206" s="38"/>
      <c r="F206" s="52"/>
      <c r="G206" s="53"/>
      <c r="H206" s="53"/>
      <c r="I206" s="36"/>
    </row>
    <row r="207" spans="1:9" ht="12.75">
      <c r="A207" s="38"/>
      <c r="B207" s="38"/>
      <c r="C207" s="38"/>
      <c r="D207" s="38"/>
      <c r="E207" s="38"/>
      <c r="F207" s="52"/>
      <c r="G207" s="53"/>
      <c r="H207" s="53"/>
      <c r="I207" s="36"/>
    </row>
    <row r="208" spans="1:9" ht="12.75">
      <c r="A208" s="38"/>
      <c r="B208" s="38"/>
      <c r="C208" s="38"/>
      <c r="D208" s="38"/>
      <c r="E208" s="38"/>
      <c r="F208" s="52"/>
      <c r="G208" s="53"/>
      <c r="H208" s="53"/>
      <c r="I208" s="36"/>
    </row>
    <row r="209" spans="1:9" ht="12.75">
      <c r="A209" s="38"/>
      <c r="B209" s="38"/>
      <c r="C209" s="38"/>
      <c r="D209" s="38"/>
      <c r="E209" s="38"/>
      <c r="F209" s="52"/>
      <c r="G209" s="53"/>
      <c r="H209" s="53"/>
      <c r="I209" s="36"/>
    </row>
    <row r="210" spans="1:9" ht="12.75">
      <c r="A210" s="38"/>
      <c r="B210" s="38"/>
      <c r="C210" s="38"/>
      <c r="D210" s="38"/>
      <c r="E210" s="38"/>
      <c r="F210" s="52"/>
      <c r="G210" s="53"/>
      <c r="H210" s="53"/>
      <c r="I210" s="36"/>
    </row>
    <row r="211" spans="1:9" ht="12.75">
      <c r="A211" s="38"/>
      <c r="B211" s="38"/>
      <c r="C211" s="38"/>
      <c r="D211" s="38"/>
      <c r="E211" s="38"/>
      <c r="F211" s="52"/>
      <c r="G211" s="53"/>
      <c r="H211" s="53"/>
      <c r="I211" s="36"/>
    </row>
    <row r="212" spans="1:9" ht="12.75">
      <c r="A212" s="38"/>
      <c r="B212" s="38"/>
      <c r="C212" s="38"/>
      <c r="D212" s="38"/>
      <c r="E212" s="38"/>
      <c r="F212" s="52"/>
      <c r="G212" s="53"/>
      <c r="H212" s="53"/>
      <c r="I212" s="36"/>
    </row>
    <row r="213" spans="1:9" ht="12.75">
      <c r="A213" s="38"/>
      <c r="B213" s="38"/>
      <c r="C213" s="38"/>
      <c r="D213" s="38"/>
      <c r="E213" s="38"/>
      <c r="F213" s="52"/>
      <c r="G213" s="53"/>
      <c r="H213" s="53"/>
      <c r="I213" s="36"/>
    </row>
    <row r="214" spans="1:9" ht="12.75">
      <c r="A214" s="38"/>
      <c r="B214" s="38"/>
      <c r="C214" s="38"/>
      <c r="D214" s="38"/>
      <c r="E214" s="38"/>
      <c r="F214" s="52"/>
      <c r="G214" s="53"/>
      <c r="H214" s="53"/>
      <c r="I214" s="36"/>
    </row>
    <row r="215" spans="1:9" ht="12.75">
      <c r="A215" s="38"/>
      <c r="B215" s="38"/>
      <c r="C215" s="38"/>
      <c r="D215" s="38"/>
      <c r="E215" s="38"/>
      <c r="F215" s="52"/>
      <c r="G215" s="53"/>
      <c r="H215" s="53"/>
      <c r="I215" s="36"/>
    </row>
    <row r="216" spans="1:9" ht="12.75">
      <c r="A216" s="38"/>
      <c r="B216" s="38"/>
      <c r="C216" s="38"/>
      <c r="D216" s="38"/>
      <c r="E216" s="38"/>
      <c r="F216" s="52"/>
      <c r="G216" s="53"/>
      <c r="H216" s="53"/>
      <c r="I216" s="36"/>
    </row>
    <row r="217" spans="1:9" ht="12.75">
      <c r="A217" s="38"/>
      <c r="B217" s="38"/>
      <c r="C217" s="38"/>
      <c r="D217" s="38"/>
      <c r="E217" s="38"/>
      <c r="F217" s="52"/>
      <c r="G217" s="53"/>
      <c r="H217" s="53"/>
      <c r="I217" s="36"/>
    </row>
    <row r="218" spans="1:9" ht="12.75">
      <c r="A218" s="38"/>
      <c r="B218" s="38"/>
      <c r="C218" s="38"/>
      <c r="D218" s="38"/>
      <c r="E218" s="38"/>
      <c r="F218" s="52"/>
      <c r="G218" s="53"/>
      <c r="H218" s="53"/>
      <c r="I218" s="36"/>
    </row>
    <row r="219" spans="1:9" ht="12.75">
      <c r="A219" s="38"/>
      <c r="B219" s="38"/>
      <c r="C219" s="38"/>
      <c r="D219" s="38"/>
      <c r="E219" s="38"/>
      <c r="F219" s="52"/>
      <c r="G219" s="53"/>
      <c r="H219" s="53"/>
      <c r="I219" s="36"/>
    </row>
    <row r="220" spans="1:9" ht="12.75">
      <c r="A220" s="38"/>
      <c r="B220" s="38"/>
      <c r="C220" s="38"/>
      <c r="D220" s="38"/>
      <c r="E220" s="38"/>
      <c r="F220" s="52"/>
      <c r="G220" s="53"/>
      <c r="H220" s="53"/>
      <c r="I220" s="36"/>
    </row>
    <row r="221" spans="1:9" ht="12.75">
      <c r="A221" s="38"/>
      <c r="B221" s="38"/>
      <c r="C221" s="38"/>
      <c r="D221" s="38"/>
      <c r="E221" s="38"/>
      <c r="F221" s="52"/>
      <c r="G221" s="53"/>
      <c r="H221" s="53"/>
      <c r="I221" s="36"/>
    </row>
    <row r="222" spans="1:9" ht="12.75">
      <c r="A222" s="38"/>
      <c r="B222" s="38"/>
      <c r="C222" s="38"/>
      <c r="D222" s="38"/>
      <c r="E222" s="38"/>
      <c r="F222" s="52"/>
      <c r="G222" s="53"/>
      <c r="H222" s="53"/>
      <c r="I222" s="36"/>
    </row>
    <row r="223" spans="1:9" ht="12.75">
      <c r="A223" s="38"/>
      <c r="B223" s="38"/>
      <c r="C223" s="38"/>
      <c r="D223" s="38"/>
      <c r="E223" s="38"/>
      <c r="F223" s="52"/>
      <c r="G223" s="53"/>
      <c r="H223" s="53"/>
      <c r="I223" s="36"/>
    </row>
    <row r="224" spans="1:9" ht="12.75">
      <c r="A224" s="38"/>
      <c r="B224" s="38"/>
      <c r="C224" s="38"/>
      <c r="D224" s="38"/>
      <c r="E224" s="38"/>
      <c r="F224" s="52"/>
      <c r="G224" s="53"/>
      <c r="H224" s="53"/>
      <c r="I224" s="36"/>
    </row>
    <row r="225" spans="1:9" ht="12.75">
      <c r="A225" s="38"/>
      <c r="B225" s="38"/>
      <c r="C225" s="38"/>
      <c r="D225" s="38"/>
      <c r="E225" s="38"/>
      <c r="F225" s="52"/>
      <c r="G225" s="53"/>
      <c r="H225" s="53"/>
      <c r="I225" s="36"/>
    </row>
    <row r="226" spans="1:9" ht="12.75">
      <c r="A226" s="38"/>
      <c r="B226" s="38"/>
      <c r="C226" s="38"/>
      <c r="D226" s="38"/>
      <c r="E226" s="38"/>
      <c r="F226" s="52"/>
      <c r="G226" s="53"/>
      <c r="H226" s="53"/>
      <c r="I226" s="36"/>
    </row>
    <row r="227" spans="1:9" ht="12.75">
      <c r="A227" s="38"/>
      <c r="B227" s="38"/>
      <c r="C227" s="38"/>
      <c r="D227" s="38"/>
      <c r="E227" s="38"/>
      <c r="F227" s="52"/>
      <c r="G227" s="53"/>
      <c r="H227" s="53"/>
      <c r="I227" s="36"/>
    </row>
    <row r="228" spans="1:9" ht="12.75">
      <c r="A228" s="38"/>
      <c r="B228" s="38"/>
      <c r="C228" s="38"/>
      <c r="D228" s="38"/>
      <c r="E228" s="38"/>
      <c r="F228" s="52"/>
      <c r="G228" s="53"/>
      <c r="H228" s="53"/>
      <c r="I228" s="36"/>
    </row>
    <row r="229" spans="1:9" ht="12.75">
      <c r="A229" s="38"/>
      <c r="B229" s="38"/>
      <c r="C229" s="38"/>
      <c r="D229" s="38"/>
      <c r="E229" s="38"/>
      <c r="F229" s="52"/>
      <c r="G229" s="53"/>
      <c r="H229" s="53"/>
      <c r="I229" s="36"/>
    </row>
    <row r="230" spans="1:9" ht="12.75">
      <c r="A230" s="38"/>
      <c r="B230" s="38"/>
      <c r="C230" s="38"/>
      <c r="D230" s="38"/>
      <c r="E230" s="38"/>
      <c r="F230" s="52"/>
      <c r="G230" s="53"/>
      <c r="H230" s="53"/>
      <c r="I230" s="36"/>
    </row>
    <row r="231" spans="1:9" ht="12.75">
      <c r="A231" s="38"/>
      <c r="B231" s="38"/>
      <c r="C231" s="38"/>
      <c r="D231" s="38"/>
      <c r="E231" s="38"/>
      <c r="F231" s="52"/>
      <c r="G231" s="53"/>
      <c r="H231" s="53"/>
      <c r="I231" s="36"/>
    </row>
    <row r="232" spans="1:9" ht="12.75">
      <c r="A232" s="38"/>
      <c r="B232" s="38"/>
      <c r="C232" s="38"/>
      <c r="D232" s="38"/>
      <c r="E232" s="38"/>
      <c r="F232" s="52"/>
      <c r="G232" s="53"/>
      <c r="H232" s="53"/>
      <c r="I232" s="36"/>
    </row>
    <row r="233" spans="1:9" ht="12.75">
      <c r="A233" s="38"/>
      <c r="B233" s="38"/>
      <c r="C233" s="38"/>
      <c r="D233" s="38"/>
      <c r="E233" s="38"/>
      <c r="F233" s="52"/>
      <c r="G233" s="53"/>
      <c r="H233" s="53"/>
      <c r="I233" s="36"/>
    </row>
    <row r="234" spans="1:9" ht="12.75">
      <c r="A234" s="38"/>
      <c r="B234" s="38"/>
      <c r="C234" s="38"/>
      <c r="D234" s="38"/>
      <c r="E234" s="38"/>
      <c r="F234" s="52"/>
      <c r="G234" s="53"/>
      <c r="H234" s="53"/>
      <c r="I234" s="36"/>
    </row>
    <row r="235" spans="1:9" ht="12.75">
      <c r="A235" s="38"/>
      <c r="B235" s="38"/>
      <c r="C235" s="38"/>
      <c r="D235" s="38"/>
      <c r="E235" s="38"/>
      <c r="F235" s="52"/>
      <c r="G235" s="53"/>
      <c r="H235" s="53"/>
      <c r="I235" s="36"/>
    </row>
    <row r="236" spans="1:9" ht="12.75">
      <c r="A236" s="38"/>
      <c r="B236" s="38"/>
      <c r="C236" s="38"/>
      <c r="D236" s="38"/>
      <c r="E236" s="38"/>
      <c r="F236" s="52"/>
      <c r="G236" s="53"/>
      <c r="H236" s="53"/>
      <c r="I236" s="36"/>
    </row>
    <row r="237" spans="1:9" ht="12.75">
      <c r="A237" s="38"/>
      <c r="B237" s="38"/>
      <c r="C237" s="38"/>
      <c r="D237" s="38"/>
      <c r="E237" s="38"/>
      <c r="F237" s="52"/>
      <c r="G237" s="53"/>
      <c r="H237" s="53"/>
      <c r="I237" s="36"/>
    </row>
    <row r="238" spans="1:9" ht="12.75">
      <c r="A238" s="38"/>
      <c r="B238" s="38"/>
      <c r="C238" s="38"/>
      <c r="D238" s="38"/>
      <c r="E238" s="38"/>
      <c r="F238" s="52"/>
      <c r="G238" s="53"/>
      <c r="H238" s="53"/>
      <c r="I238" s="36"/>
    </row>
    <row r="239" spans="1:9" ht="12.75">
      <c r="A239" s="38"/>
      <c r="B239" s="38"/>
      <c r="C239" s="38"/>
      <c r="D239" s="38"/>
      <c r="E239" s="38"/>
      <c r="F239" s="52"/>
      <c r="G239" s="53"/>
      <c r="H239" s="53"/>
      <c r="I239" s="36"/>
    </row>
    <row r="240" spans="1:9" ht="12.75">
      <c r="A240" s="38"/>
      <c r="B240" s="38"/>
      <c r="C240" s="38"/>
      <c r="D240" s="38"/>
      <c r="E240" s="38"/>
      <c r="F240" s="52"/>
      <c r="G240" s="53"/>
      <c r="H240" s="53"/>
      <c r="I240" s="36"/>
    </row>
    <row r="241" spans="1:9" ht="12.75">
      <c r="A241" s="38"/>
      <c r="B241" s="38"/>
      <c r="C241" s="38"/>
      <c r="D241" s="38"/>
      <c r="E241" s="38"/>
      <c r="F241" s="52"/>
      <c r="G241" s="53"/>
      <c r="H241" s="53"/>
      <c r="I241" s="36"/>
    </row>
    <row r="242" spans="1:9" ht="12.75">
      <c r="A242" s="38"/>
      <c r="B242" s="38"/>
      <c r="C242" s="38"/>
      <c r="D242" s="38"/>
      <c r="E242" s="38"/>
      <c r="F242" s="52"/>
      <c r="G242" s="53"/>
      <c r="H242" s="53"/>
      <c r="I242" s="36"/>
    </row>
    <row r="243" spans="1:9" ht="12.75">
      <c r="A243" s="38"/>
      <c r="B243" s="38"/>
      <c r="C243" s="38"/>
      <c r="D243" s="38"/>
      <c r="E243" s="38"/>
      <c r="F243" s="52"/>
      <c r="G243" s="53"/>
      <c r="H243" s="53"/>
      <c r="I243" s="36"/>
    </row>
    <row r="244" spans="1:9" ht="12.75">
      <c r="A244" s="38"/>
      <c r="B244" s="38"/>
      <c r="C244" s="38"/>
      <c r="D244" s="38"/>
      <c r="E244" s="38"/>
      <c r="F244" s="52"/>
      <c r="G244" s="53"/>
      <c r="H244" s="53"/>
      <c r="I244" s="36"/>
    </row>
    <row r="245" spans="1:9" ht="12.75">
      <c r="A245" s="38"/>
      <c r="B245" s="38"/>
      <c r="C245" s="38"/>
      <c r="D245" s="38"/>
      <c r="E245" s="38"/>
      <c r="F245" s="52"/>
      <c r="G245" s="53"/>
      <c r="H245" s="53"/>
      <c r="I245" s="36"/>
    </row>
    <row r="246" spans="1:9" ht="12.75">
      <c r="A246" s="38"/>
      <c r="B246" s="38"/>
      <c r="C246" s="38"/>
      <c r="D246" s="38"/>
      <c r="E246" s="38"/>
      <c r="F246" s="52"/>
      <c r="G246" s="53"/>
      <c r="H246" s="53"/>
      <c r="I246" s="36"/>
    </row>
    <row r="247" spans="1:9" ht="12.75">
      <c r="A247" s="38"/>
      <c r="B247" s="38"/>
      <c r="C247" s="38"/>
      <c r="D247" s="38"/>
      <c r="E247" s="38"/>
      <c r="F247" s="52"/>
      <c r="G247" s="53"/>
      <c r="H247" s="53"/>
      <c r="I247" s="36"/>
    </row>
    <row r="248" spans="1:9" ht="12.75">
      <c r="A248" s="38"/>
      <c r="B248" s="38"/>
      <c r="C248" s="38"/>
      <c r="D248" s="38"/>
      <c r="E248" s="38"/>
      <c r="F248" s="52"/>
      <c r="G248" s="53"/>
      <c r="H248" s="53"/>
      <c r="I248" s="36"/>
    </row>
    <row r="249" spans="1:9" ht="12.75">
      <c r="A249" s="38"/>
      <c r="B249" s="38"/>
      <c r="C249" s="38"/>
      <c r="D249" s="38"/>
      <c r="E249" s="38"/>
      <c r="F249" s="52"/>
      <c r="G249" s="53"/>
      <c r="H249" s="53"/>
      <c r="I249" s="36"/>
    </row>
    <row r="250" spans="1:9" ht="12.75">
      <c r="A250" s="38"/>
      <c r="B250" s="38"/>
      <c r="C250" s="38"/>
      <c r="D250" s="38"/>
      <c r="E250" s="38"/>
      <c r="F250" s="52"/>
      <c r="G250" s="53"/>
      <c r="H250" s="53"/>
      <c r="I250" s="36"/>
    </row>
    <row r="251" spans="1:9" ht="12.75">
      <c r="A251" s="38"/>
      <c r="B251" s="38"/>
      <c r="C251" s="38"/>
      <c r="D251" s="38"/>
      <c r="E251" s="38"/>
      <c r="F251" s="52"/>
      <c r="G251" s="53"/>
      <c r="H251" s="53"/>
      <c r="I251" s="36"/>
    </row>
    <row r="252" spans="1:9" ht="12.75">
      <c r="A252" s="38"/>
      <c r="B252" s="38"/>
      <c r="C252" s="38"/>
      <c r="D252" s="38"/>
      <c r="E252" s="38"/>
      <c r="F252" s="52"/>
      <c r="G252" s="53"/>
      <c r="H252" s="53"/>
      <c r="I252" s="36"/>
    </row>
    <row r="253" spans="1:9" ht="12.75">
      <c r="A253" s="38"/>
      <c r="B253" s="38"/>
      <c r="C253" s="38"/>
      <c r="D253" s="38"/>
      <c r="E253" s="38"/>
      <c r="F253" s="52"/>
      <c r="G253" s="53"/>
      <c r="H253" s="53"/>
      <c r="I253" s="36"/>
    </row>
    <row r="254" spans="1:9" ht="12.75">
      <c r="A254" s="38"/>
      <c r="B254" s="38"/>
      <c r="C254" s="38"/>
      <c r="D254" s="38"/>
      <c r="E254" s="38"/>
      <c r="F254" s="52"/>
      <c r="G254" s="53"/>
      <c r="H254" s="53"/>
      <c r="I254" s="36"/>
    </row>
    <row r="255" spans="1:9" ht="12.75">
      <c r="A255" s="38"/>
      <c r="B255" s="38"/>
      <c r="C255" s="38"/>
      <c r="D255" s="38"/>
      <c r="E255" s="38"/>
      <c r="F255" s="52"/>
      <c r="G255" s="53"/>
      <c r="H255" s="53"/>
      <c r="I255" s="36"/>
    </row>
    <row r="256" spans="1:9" ht="12.75">
      <c r="A256" s="38"/>
      <c r="B256" s="38"/>
      <c r="C256" s="38"/>
      <c r="D256" s="38"/>
      <c r="E256" s="38"/>
      <c r="F256" s="52"/>
      <c r="G256" s="53"/>
      <c r="H256" s="53"/>
      <c r="I256" s="36"/>
    </row>
    <row r="257" spans="1:9" ht="12.75">
      <c r="A257" s="38"/>
      <c r="B257" s="38"/>
      <c r="C257" s="38"/>
      <c r="D257" s="38"/>
      <c r="E257" s="38"/>
      <c r="F257" s="52"/>
      <c r="G257" s="53"/>
      <c r="H257" s="53"/>
      <c r="I257" s="36"/>
    </row>
    <row r="258" spans="1:9" ht="12.75">
      <c r="A258" s="38"/>
      <c r="B258" s="38"/>
      <c r="C258" s="38"/>
      <c r="D258" s="38"/>
      <c r="E258" s="38"/>
      <c r="F258" s="52"/>
      <c r="G258" s="53"/>
      <c r="H258" s="53"/>
      <c r="I258" s="36"/>
    </row>
    <row r="259" spans="1:9" ht="12.75">
      <c r="A259" s="38"/>
      <c r="B259" s="38"/>
      <c r="C259" s="38"/>
      <c r="D259" s="38"/>
      <c r="E259" s="38"/>
      <c r="F259" s="52"/>
      <c r="G259" s="53"/>
      <c r="H259" s="53"/>
      <c r="I259" s="36"/>
    </row>
    <row r="260" spans="1:9" ht="12.75">
      <c r="A260" s="38"/>
      <c r="B260" s="38"/>
      <c r="C260" s="38"/>
      <c r="D260" s="38"/>
      <c r="E260" s="38"/>
      <c r="F260" s="52"/>
      <c r="G260" s="53"/>
      <c r="H260" s="53"/>
      <c r="I260" s="36"/>
    </row>
    <row r="261" spans="1:9" ht="12.75">
      <c r="A261" s="38"/>
      <c r="B261" s="38"/>
      <c r="C261" s="38"/>
      <c r="D261" s="38"/>
      <c r="E261" s="38"/>
      <c r="F261" s="52"/>
      <c r="G261" s="53"/>
      <c r="H261" s="53"/>
      <c r="I261" s="36"/>
    </row>
    <row r="262" spans="1:9" ht="12.75">
      <c r="A262" s="38"/>
      <c r="B262" s="38"/>
      <c r="C262" s="38"/>
      <c r="D262" s="38"/>
      <c r="E262" s="38"/>
      <c r="F262" s="52"/>
      <c r="G262" s="53"/>
      <c r="H262" s="53"/>
      <c r="I262" s="36"/>
    </row>
    <row r="263" spans="1:9" ht="12.75">
      <c r="A263" s="38"/>
      <c r="B263" s="38"/>
      <c r="C263" s="38"/>
      <c r="D263" s="38"/>
      <c r="E263" s="38"/>
      <c r="F263" s="52"/>
      <c r="G263" s="53"/>
      <c r="H263" s="53"/>
      <c r="I263" s="36"/>
    </row>
    <row r="264" spans="1:9" ht="12.75">
      <c r="A264" s="38"/>
      <c r="B264" s="38"/>
      <c r="C264" s="38"/>
      <c r="D264" s="38"/>
      <c r="E264" s="38"/>
      <c r="F264" s="52"/>
      <c r="G264" s="53"/>
      <c r="H264" s="53"/>
      <c r="I264" s="36"/>
    </row>
    <row r="265" spans="1:9" ht="12.75">
      <c r="A265" s="38"/>
      <c r="B265" s="38"/>
      <c r="C265" s="38"/>
      <c r="D265" s="38"/>
      <c r="E265" s="38"/>
      <c r="F265" s="52"/>
      <c r="G265" s="53"/>
      <c r="H265" s="53"/>
      <c r="I265" s="36"/>
    </row>
    <row r="266" spans="1:9" ht="12.75">
      <c r="A266" s="38"/>
      <c r="B266" s="38"/>
      <c r="C266" s="38"/>
      <c r="D266" s="38"/>
      <c r="E266" s="38"/>
      <c r="F266" s="52"/>
      <c r="G266" s="53"/>
      <c r="H266" s="53"/>
      <c r="I266" s="36"/>
    </row>
    <row r="267" spans="1:9" ht="12.75">
      <c r="A267" s="38"/>
      <c r="B267" s="38"/>
      <c r="C267" s="38"/>
      <c r="D267" s="38"/>
      <c r="E267" s="38"/>
      <c r="F267" s="52"/>
      <c r="G267" s="53"/>
      <c r="H267" s="53"/>
      <c r="I267" s="36"/>
    </row>
    <row r="268" spans="1:9" ht="12.75">
      <c r="A268" s="38"/>
      <c r="B268" s="38"/>
      <c r="C268" s="38"/>
      <c r="D268" s="38"/>
      <c r="E268" s="38"/>
      <c r="F268" s="52"/>
      <c r="G268" s="53"/>
      <c r="H268" s="53"/>
      <c r="I268" s="36"/>
    </row>
    <row r="269" spans="1:9" ht="12.75">
      <c r="A269" s="38"/>
      <c r="B269" s="38"/>
      <c r="C269" s="38"/>
      <c r="D269" s="38"/>
      <c r="E269" s="38"/>
      <c r="F269" s="52"/>
      <c r="G269" s="53"/>
      <c r="H269" s="53"/>
      <c r="I269" s="36"/>
    </row>
    <row r="270" spans="1:9" ht="12.75">
      <c r="A270" s="38"/>
      <c r="B270" s="38"/>
      <c r="C270" s="38"/>
      <c r="D270" s="38"/>
      <c r="E270" s="38"/>
      <c r="F270" s="52"/>
      <c r="G270" s="53"/>
      <c r="H270" s="53"/>
      <c r="I270" s="36"/>
    </row>
    <row r="271" spans="1:9" ht="12.75">
      <c r="A271" s="38"/>
      <c r="B271" s="38"/>
      <c r="C271" s="38"/>
      <c r="D271" s="38"/>
      <c r="E271" s="38"/>
      <c r="F271" s="52"/>
      <c r="G271" s="53"/>
      <c r="H271" s="53"/>
      <c r="I271" s="36"/>
    </row>
    <row r="272" spans="1:9" ht="12.75">
      <c r="A272" s="38"/>
      <c r="B272" s="38"/>
      <c r="C272" s="38"/>
      <c r="D272" s="38"/>
      <c r="E272" s="38"/>
      <c r="F272" s="52"/>
      <c r="G272" s="53"/>
      <c r="H272" s="53"/>
      <c r="I272" s="36"/>
    </row>
    <row r="273" spans="1:9" ht="12.75">
      <c r="A273" s="38"/>
      <c r="B273" s="38"/>
      <c r="C273" s="38"/>
      <c r="D273" s="38"/>
      <c r="E273" s="38"/>
      <c r="F273" s="52"/>
      <c r="G273" s="53"/>
      <c r="H273" s="53"/>
      <c r="I273" s="36"/>
    </row>
    <row r="274" spans="1:9" ht="12.75">
      <c r="A274" s="38"/>
      <c r="B274" s="38"/>
      <c r="C274" s="38"/>
      <c r="D274" s="38"/>
      <c r="E274" s="38"/>
      <c r="F274" s="52"/>
      <c r="G274" s="53"/>
      <c r="H274" s="53"/>
      <c r="I274" s="36"/>
    </row>
    <row r="275" spans="1:9" ht="12.75">
      <c r="A275" s="38"/>
      <c r="B275" s="38"/>
      <c r="C275" s="38"/>
      <c r="D275" s="38"/>
      <c r="E275" s="38"/>
      <c r="F275" s="52"/>
      <c r="G275" s="53"/>
      <c r="H275" s="53"/>
      <c r="I275" s="36"/>
    </row>
    <row r="276" spans="1:9" ht="12.75">
      <c r="A276" s="38"/>
      <c r="B276" s="38"/>
      <c r="C276" s="38"/>
      <c r="D276" s="38"/>
      <c r="E276" s="38"/>
      <c r="F276" s="52"/>
      <c r="G276" s="53"/>
      <c r="H276" s="53"/>
      <c r="I276" s="36"/>
    </row>
    <row r="277" spans="1:9" ht="12.75">
      <c r="A277" s="38"/>
      <c r="B277" s="38"/>
      <c r="C277" s="38"/>
      <c r="D277" s="38"/>
      <c r="E277" s="38"/>
      <c r="F277" s="52"/>
      <c r="G277" s="53"/>
      <c r="H277" s="53"/>
      <c r="I277" s="36"/>
    </row>
    <row r="278" spans="1:9" ht="12.75">
      <c r="A278" s="38"/>
      <c r="B278" s="38"/>
      <c r="C278" s="38"/>
      <c r="D278" s="38"/>
      <c r="E278" s="38"/>
      <c r="F278" s="52"/>
      <c r="G278" s="53"/>
      <c r="H278" s="53"/>
      <c r="I278" s="36"/>
    </row>
    <row r="279" spans="1:9" ht="12.75">
      <c r="A279" s="38"/>
      <c r="B279" s="38"/>
      <c r="C279" s="38"/>
      <c r="D279" s="38"/>
      <c r="E279" s="38"/>
      <c r="F279" s="52"/>
      <c r="G279" s="53"/>
      <c r="H279" s="53"/>
      <c r="I279" s="36"/>
    </row>
    <row r="280" spans="1:9" ht="12.75">
      <c r="A280" s="38"/>
      <c r="B280" s="38"/>
      <c r="C280" s="38"/>
      <c r="D280" s="38"/>
      <c r="E280" s="38"/>
      <c r="F280" s="52"/>
      <c r="G280" s="53"/>
      <c r="H280" s="53"/>
      <c r="I280" s="36"/>
    </row>
    <row r="281" spans="1:9" ht="12.75">
      <c r="A281" s="38"/>
      <c r="B281" s="38"/>
      <c r="C281" s="38"/>
      <c r="D281" s="38"/>
      <c r="E281" s="38"/>
      <c r="F281" s="52"/>
      <c r="G281" s="53"/>
      <c r="H281" s="53"/>
      <c r="I281" s="36"/>
    </row>
    <row r="282" spans="1:9" ht="12.75">
      <c r="A282" s="38"/>
      <c r="B282" s="38"/>
      <c r="C282" s="38"/>
      <c r="D282" s="38"/>
      <c r="E282" s="38"/>
      <c r="F282" s="52"/>
      <c r="G282" s="53"/>
      <c r="H282" s="53"/>
      <c r="I282" s="36"/>
    </row>
    <row r="283" spans="1:9" ht="12.75">
      <c r="A283" s="38"/>
      <c r="B283" s="38"/>
      <c r="C283" s="38"/>
      <c r="D283" s="38"/>
      <c r="E283" s="38"/>
      <c r="F283" s="52"/>
      <c r="G283" s="53"/>
      <c r="H283" s="53"/>
      <c r="I283" s="36"/>
    </row>
    <row r="284" spans="1:9" ht="12.75">
      <c r="A284" s="38"/>
      <c r="B284" s="38"/>
      <c r="C284" s="38"/>
      <c r="D284" s="38"/>
      <c r="E284" s="38"/>
      <c r="F284" s="52"/>
      <c r="G284" s="53"/>
      <c r="H284" s="53"/>
      <c r="I284" s="36"/>
    </row>
    <row r="285" spans="1:9" ht="12.75">
      <c r="A285" s="38"/>
      <c r="B285" s="38"/>
      <c r="C285" s="38"/>
      <c r="D285" s="38"/>
      <c r="E285" s="38"/>
      <c r="F285" s="52"/>
      <c r="G285" s="53"/>
      <c r="H285" s="53"/>
      <c r="I285" s="36"/>
    </row>
    <row r="286" spans="1:9" ht="12.75">
      <c r="A286" s="38"/>
      <c r="B286" s="38"/>
      <c r="C286" s="38"/>
      <c r="D286" s="38"/>
      <c r="E286" s="38"/>
      <c r="F286" s="52"/>
      <c r="G286" s="53"/>
      <c r="H286" s="53"/>
      <c r="I286" s="36"/>
    </row>
    <row r="287" spans="1:9" ht="12.75">
      <c r="A287" s="38"/>
      <c r="B287" s="38"/>
      <c r="C287" s="38"/>
      <c r="D287" s="38"/>
      <c r="E287" s="38"/>
      <c r="F287" s="52"/>
      <c r="G287" s="53"/>
      <c r="H287" s="53"/>
      <c r="I287" s="36"/>
    </row>
    <row r="288" spans="1:9" ht="12.75">
      <c r="A288" s="38"/>
      <c r="B288" s="38"/>
      <c r="C288" s="38"/>
      <c r="D288" s="38"/>
      <c r="E288" s="38"/>
      <c r="F288" s="52"/>
      <c r="G288" s="53"/>
      <c r="H288" s="53"/>
      <c r="I288" s="36"/>
    </row>
    <row r="289" spans="1:9" ht="12.75">
      <c r="A289" s="38"/>
      <c r="B289" s="38"/>
      <c r="C289" s="38"/>
      <c r="D289" s="38"/>
      <c r="E289" s="38"/>
      <c r="F289" s="52"/>
      <c r="G289" s="53"/>
      <c r="H289" s="53"/>
      <c r="I289" s="36"/>
    </row>
    <row r="290" spans="1:9" ht="12.75">
      <c r="A290" s="38"/>
      <c r="B290" s="38"/>
      <c r="C290" s="38"/>
      <c r="D290" s="38"/>
      <c r="E290" s="38"/>
      <c r="F290" s="52"/>
      <c r="G290" s="53"/>
      <c r="H290" s="53"/>
      <c r="I290" s="36"/>
    </row>
    <row r="291" spans="1:9" ht="12.75">
      <c r="A291" s="38"/>
      <c r="B291" s="38"/>
      <c r="C291" s="38"/>
      <c r="D291" s="38"/>
      <c r="E291" s="38"/>
      <c r="F291" s="52"/>
      <c r="G291" s="53"/>
      <c r="H291" s="53"/>
      <c r="I291" s="36"/>
    </row>
    <row r="292" spans="1:9" ht="12.75">
      <c r="A292" s="38"/>
      <c r="B292" s="38"/>
      <c r="C292" s="38"/>
      <c r="D292" s="38"/>
      <c r="E292" s="38"/>
      <c r="F292" s="52"/>
      <c r="G292" s="53"/>
      <c r="H292" s="53"/>
      <c r="I292" s="36"/>
    </row>
    <row r="293" spans="1:9" ht="12.75">
      <c r="A293" s="38"/>
      <c r="B293" s="38"/>
      <c r="C293" s="38"/>
      <c r="D293" s="38"/>
      <c r="E293" s="38"/>
      <c r="F293" s="52"/>
      <c r="G293" s="53"/>
      <c r="H293" s="53"/>
      <c r="I293" s="36"/>
    </row>
    <row r="294" spans="1:9" ht="12.75">
      <c r="A294" s="38"/>
      <c r="B294" s="38"/>
      <c r="C294" s="38"/>
      <c r="D294" s="38"/>
      <c r="E294" s="38"/>
      <c r="F294" s="52"/>
      <c r="G294" s="53"/>
      <c r="H294" s="53"/>
      <c r="I294" s="36"/>
    </row>
    <row r="295" spans="1:9" ht="12.75">
      <c r="A295" s="38"/>
      <c r="B295" s="38"/>
      <c r="C295" s="38"/>
      <c r="D295" s="38"/>
      <c r="E295" s="38"/>
      <c r="F295" s="52"/>
      <c r="G295" s="53"/>
      <c r="H295" s="53"/>
      <c r="I295" s="36"/>
    </row>
    <row r="296" spans="1:9" ht="12.75">
      <c r="A296" s="38"/>
      <c r="B296" s="38"/>
      <c r="C296" s="38"/>
      <c r="D296" s="38"/>
      <c r="E296" s="38"/>
      <c r="F296" s="52"/>
      <c r="G296" s="53"/>
      <c r="H296" s="53"/>
      <c r="I296" s="36"/>
    </row>
    <row r="297" spans="1:9" ht="12.75">
      <c r="A297" s="38"/>
      <c r="B297" s="38"/>
      <c r="C297" s="38"/>
      <c r="D297" s="38"/>
      <c r="E297" s="38"/>
      <c r="F297" s="52"/>
      <c r="G297" s="53"/>
      <c r="H297" s="53"/>
      <c r="I297" s="36"/>
    </row>
    <row r="298" spans="1:9" ht="12.75">
      <c r="A298" s="38"/>
      <c r="B298" s="38"/>
      <c r="C298" s="38"/>
      <c r="D298" s="38"/>
      <c r="E298" s="38"/>
      <c r="F298" s="52"/>
      <c r="G298" s="53"/>
      <c r="H298" s="53"/>
      <c r="I298" s="36"/>
    </row>
    <row r="299" spans="1:9" ht="12.75">
      <c r="A299" s="38"/>
      <c r="B299" s="38"/>
      <c r="C299" s="38"/>
      <c r="D299" s="38"/>
      <c r="E299" s="38"/>
      <c r="F299" s="52"/>
      <c r="G299" s="53"/>
      <c r="H299" s="53"/>
      <c r="I299" s="36"/>
    </row>
    <row r="300" spans="1:9" ht="12.75">
      <c r="A300" s="38"/>
      <c r="B300" s="38"/>
      <c r="C300" s="38"/>
      <c r="D300" s="38"/>
      <c r="E300" s="38"/>
      <c r="F300" s="52"/>
      <c r="G300" s="53"/>
      <c r="H300" s="53"/>
      <c r="I300" s="36"/>
    </row>
    <row r="301" spans="1:9" ht="12.75">
      <c r="A301" s="38"/>
      <c r="B301" s="38"/>
      <c r="C301" s="38"/>
      <c r="D301" s="38"/>
      <c r="E301" s="38"/>
      <c r="F301" s="52"/>
      <c r="G301" s="53"/>
      <c r="H301" s="53"/>
      <c r="I301" s="36"/>
    </row>
    <row r="302" spans="1:9" ht="12.75">
      <c r="A302" s="38"/>
      <c r="B302" s="38"/>
      <c r="C302" s="38"/>
      <c r="D302" s="38"/>
      <c r="E302" s="38"/>
      <c r="F302" s="52"/>
      <c r="G302" s="53"/>
      <c r="H302" s="53"/>
      <c r="I302" s="36"/>
    </row>
    <row r="303" spans="1:9" ht="12.75">
      <c r="A303" s="38"/>
      <c r="B303" s="38"/>
      <c r="C303" s="38"/>
      <c r="D303" s="38"/>
      <c r="E303" s="38"/>
      <c r="F303" s="52"/>
      <c r="G303" s="53"/>
      <c r="H303" s="53"/>
      <c r="I303" s="36"/>
    </row>
    <row r="304" spans="1:9" ht="12.75">
      <c r="A304" s="38"/>
      <c r="B304" s="38"/>
      <c r="C304" s="38"/>
      <c r="D304" s="38"/>
      <c r="E304" s="38"/>
      <c r="F304" s="52"/>
      <c r="G304" s="53"/>
      <c r="H304" s="53"/>
      <c r="I304" s="36"/>
    </row>
    <row r="305" spans="1:9" ht="12.75">
      <c r="A305" s="38"/>
      <c r="B305" s="38"/>
      <c r="C305" s="38"/>
      <c r="D305" s="38"/>
      <c r="E305" s="38"/>
      <c r="F305" s="52"/>
      <c r="G305" s="53"/>
      <c r="H305" s="53"/>
      <c r="I305" s="36"/>
    </row>
    <row r="306" spans="1:9" ht="12.75">
      <c r="A306" s="38"/>
      <c r="B306" s="38"/>
      <c r="C306" s="38"/>
      <c r="D306" s="38"/>
      <c r="E306" s="38"/>
      <c r="F306" s="52"/>
      <c r="G306" s="53"/>
      <c r="H306" s="53"/>
      <c r="I306" s="36"/>
    </row>
    <row r="307" spans="1:9" ht="12.75">
      <c r="A307" s="38"/>
      <c r="B307" s="38"/>
      <c r="C307" s="38"/>
      <c r="D307" s="38"/>
      <c r="E307" s="38"/>
      <c r="F307" s="52"/>
      <c r="G307" s="53"/>
      <c r="H307" s="53"/>
      <c r="I307" s="36"/>
    </row>
    <row r="308" spans="1:9" ht="12.75">
      <c r="A308" s="38"/>
      <c r="B308" s="38"/>
      <c r="C308" s="38"/>
      <c r="D308" s="38"/>
      <c r="E308" s="38"/>
      <c r="F308" s="52"/>
      <c r="G308" s="53"/>
      <c r="H308" s="53"/>
      <c r="I308" s="36"/>
    </row>
    <row r="309" spans="1:9" ht="12.75">
      <c r="A309" s="38"/>
      <c r="B309" s="38"/>
      <c r="C309" s="38"/>
      <c r="D309" s="38"/>
      <c r="E309" s="38"/>
      <c r="F309" s="52"/>
      <c r="G309" s="53"/>
      <c r="H309" s="53"/>
      <c r="I309" s="36"/>
    </row>
    <row r="310" spans="1:9" ht="12.75">
      <c r="A310" s="38"/>
      <c r="B310" s="38"/>
      <c r="C310" s="38"/>
      <c r="D310" s="38"/>
      <c r="E310" s="38"/>
      <c r="F310" s="52"/>
      <c r="G310" s="53"/>
      <c r="H310" s="53"/>
      <c r="I310" s="36"/>
    </row>
    <row r="311" spans="1:9" ht="12.75">
      <c r="A311" s="38"/>
      <c r="B311" s="38"/>
      <c r="C311" s="38"/>
      <c r="D311" s="38"/>
      <c r="E311" s="38"/>
      <c r="F311" s="52"/>
      <c r="G311" s="53"/>
      <c r="H311" s="53"/>
      <c r="I311" s="36"/>
    </row>
    <row r="312" spans="1:9" ht="12.75">
      <c r="A312" s="38"/>
      <c r="B312" s="38"/>
      <c r="C312" s="38"/>
      <c r="D312" s="38"/>
      <c r="E312" s="38"/>
      <c r="F312" s="52"/>
      <c r="G312" s="53"/>
      <c r="H312" s="53"/>
      <c r="I312" s="36"/>
    </row>
    <row r="313" spans="1:9" ht="12.75">
      <c r="A313" s="38"/>
      <c r="B313" s="38"/>
      <c r="C313" s="38"/>
      <c r="D313" s="38"/>
      <c r="E313" s="38"/>
      <c r="F313" s="52"/>
      <c r="G313" s="53"/>
      <c r="H313" s="53"/>
      <c r="I313" s="36"/>
    </row>
    <row r="314" spans="1:9" ht="12.75">
      <c r="A314" s="38"/>
      <c r="B314" s="38"/>
      <c r="C314" s="38"/>
      <c r="D314" s="38"/>
      <c r="E314" s="38"/>
      <c r="F314" s="52"/>
      <c r="G314" s="53"/>
      <c r="H314" s="53"/>
      <c r="I314" s="36"/>
    </row>
    <row r="315" spans="1:9" ht="12.75">
      <c r="A315" s="38"/>
      <c r="B315" s="38"/>
      <c r="C315" s="38"/>
      <c r="D315" s="38"/>
      <c r="E315" s="38"/>
      <c r="F315" s="52"/>
      <c r="G315" s="53"/>
      <c r="H315" s="53"/>
      <c r="I315" s="36"/>
    </row>
    <row r="316" spans="1:9" ht="12.75">
      <c r="A316" s="38"/>
      <c r="B316" s="38"/>
      <c r="C316" s="38"/>
      <c r="D316" s="38"/>
      <c r="E316" s="38"/>
      <c r="F316" s="52"/>
      <c r="G316" s="53"/>
      <c r="H316" s="53"/>
      <c r="I316" s="36"/>
    </row>
    <row r="317" spans="1:9" ht="12.75">
      <c r="A317" s="38"/>
      <c r="B317" s="38"/>
      <c r="C317" s="38"/>
      <c r="D317" s="38"/>
      <c r="E317" s="38"/>
      <c r="F317" s="52"/>
      <c r="G317" s="53"/>
      <c r="H317" s="53"/>
      <c r="I317" s="36"/>
    </row>
    <row r="318" spans="1:9" ht="12.75">
      <c r="A318" s="38"/>
      <c r="B318" s="38"/>
      <c r="C318" s="38"/>
      <c r="D318" s="38"/>
      <c r="E318" s="38"/>
      <c r="F318" s="52"/>
      <c r="G318" s="53"/>
      <c r="H318" s="53"/>
      <c r="I318" s="36"/>
    </row>
    <row r="319" spans="1:9" ht="12.75">
      <c r="A319" s="38"/>
      <c r="B319" s="38"/>
      <c r="C319" s="38"/>
      <c r="D319" s="38"/>
      <c r="E319" s="38"/>
      <c r="F319" s="52"/>
      <c r="G319" s="53"/>
      <c r="H319" s="53"/>
      <c r="I319" s="36"/>
    </row>
    <row r="320" spans="1:9" ht="12.75">
      <c r="A320" s="38"/>
      <c r="B320" s="38"/>
      <c r="C320" s="38"/>
      <c r="D320" s="38"/>
      <c r="E320" s="38"/>
      <c r="F320" s="52"/>
      <c r="G320" s="53"/>
      <c r="H320" s="53"/>
      <c r="I320" s="36"/>
    </row>
    <row r="321" spans="1:9" ht="12.75">
      <c r="A321" s="38"/>
      <c r="B321" s="38"/>
      <c r="C321" s="38"/>
      <c r="D321" s="38"/>
      <c r="E321" s="38"/>
      <c r="F321" s="52"/>
      <c r="G321" s="53"/>
      <c r="H321" s="53"/>
      <c r="I321" s="36"/>
    </row>
    <row r="322" spans="1:9" ht="12.75">
      <c r="A322" s="38"/>
      <c r="B322" s="38"/>
      <c r="C322" s="38"/>
      <c r="D322" s="38"/>
      <c r="E322" s="38"/>
      <c r="F322" s="52"/>
      <c r="G322" s="53"/>
      <c r="H322" s="53"/>
      <c r="I322" s="36"/>
    </row>
    <row r="323" spans="1:9" ht="12.75">
      <c r="A323" s="38"/>
      <c r="B323" s="38"/>
      <c r="C323" s="38"/>
      <c r="D323" s="38"/>
      <c r="E323" s="38"/>
      <c r="F323" s="52"/>
      <c r="G323" s="53"/>
      <c r="H323" s="53"/>
      <c r="I323" s="36"/>
    </row>
    <row r="324" spans="1:9" ht="12.75">
      <c r="A324" s="38"/>
      <c r="B324" s="38"/>
      <c r="C324" s="38"/>
      <c r="D324" s="38"/>
      <c r="E324" s="38"/>
      <c r="F324" s="52"/>
      <c r="G324" s="53"/>
      <c r="H324" s="53"/>
      <c r="I324" s="36"/>
    </row>
    <row r="325" spans="1:9" ht="12.75">
      <c r="A325" s="38"/>
      <c r="B325" s="38"/>
      <c r="C325" s="38"/>
      <c r="D325" s="38"/>
      <c r="E325" s="38"/>
      <c r="F325" s="52"/>
      <c r="G325" s="53"/>
      <c r="H325" s="53"/>
      <c r="I325" s="36"/>
    </row>
    <row r="326" spans="1:9" ht="12.75">
      <c r="A326" s="38"/>
      <c r="B326" s="38"/>
      <c r="C326" s="38"/>
      <c r="D326" s="38"/>
      <c r="E326" s="38"/>
      <c r="F326" s="52"/>
      <c r="G326" s="53"/>
      <c r="H326" s="53"/>
      <c r="I326" s="36"/>
    </row>
    <row r="327" spans="1:9" ht="12.75">
      <c r="A327" s="38"/>
      <c r="B327" s="38"/>
      <c r="C327" s="38"/>
      <c r="D327" s="38"/>
      <c r="E327" s="38"/>
      <c r="F327" s="52"/>
      <c r="G327" s="53"/>
      <c r="H327" s="53"/>
      <c r="I327" s="36"/>
    </row>
    <row r="328" spans="1:9" ht="12.75">
      <c r="A328" s="38"/>
      <c r="B328" s="38"/>
      <c r="C328" s="38"/>
      <c r="D328" s="38"/>
      <c r="E328" s="38"/>
      <c r="F328" s="52"/>
      <c r="G328" s="53"/>
      <c r="H328" s="53"/>
      <c r="I328" s="36"/>
    </row>
    <row r="329" spans="1:9" ht="12.75">
      <c r="A329" s="38"/>
      <c r="B329" s="38"/>
      <c r="C329" s="38"/>
      <c r="D329" s="38"/>
      <c r="E329" s="38"/>
      <c r="F329" s="52"/>
      <c r="G329" s="53"/>
      <c r="H329" s="53"/>
      <c r="I329" s="36"/>
    </row>
    <row r="330" spans="1:9" ht="12.75">
      <c r="A330" s="38"/>
      <c r="B330" s="38"/>
      <c r="C330" s="38"/>
      <c r="D330" s="38"/>
      <c r="E330" s="38"/>
      <c r="F330" s="52"/>
      <c r="G330" s="53"/>
      <c r="H330" s="53"/>
      <c r="I330" s="36"/>
    </row>
    <row r="331" spans="1:9" ht="12.75">
      <c r="A331" s="38"/>
      <c r="B331" s="38"/>
      <c r="C331" s="38"/>
      <c r="D331" s="38"/>
      <c r="E331" s="38"/>
      <c r="F331" s="52"/>
      <c r="G331" s="53"/>
      <c r="H331" s="53"/>
      <c r="I331" s="36"/>
    </row>
    <row r="332" spans="1:9" ht="12.75">
      <c r="A332" s="38"/>
      <c r="B332" s="38"/>
      <c r="C332" s="38"/>
      <c r="D332" s="38"/>
      <c r="E332" s="38"/>
      <c r="F332" s="52"/>
      <c r="G332" s="53"/>
      <c r="H332" s="53"/>
      <c r="I332" s="36"/>
    </row>
    <row r="333" spans="1:9" ht="12.75">
      <c r="A333" s="38"/>
      <c r="B333" s="38"/>
      <c r="C333" s="38"/>
      <c r="D333" s="38"/>
      <c r="E333" s="38"/>
      <c r="F333" s="52"/>
      <c r="G333" s="53"/>
      <c r="H333" s="53"/>
      <c r="I333" s="36"/>
    </row>
    <row r="334" spans="1:9" ht="12.75">
      <c r="A334" s="38"/>
      <c r="B334" s="38"/>
      <c r="C334" s="38"/>
      <c r="D334" s="38"/>
      <c r="E334" s="38"/>
      <c r="F334" s="52"/>
      <c r="G334" s="53"/>
      <c r="H334" s="53"/>
      <c r="I334" s="36"/>
    </row>
    <row r="335" spans="1:9" ht="12.75">
      <c r="A335" s="38"/>
      <c r="B335" s="38"/>
      <c r="C335" s="38"/>
      <c r="D335" s="38"/>
      <c r="E335" s="38"/>
      <c r="F335" s="52"/>
      <c r="G335" s="53"/>
      <c r="H335" s="53"/>
      <c r="I335" s="36"/>
    </row>
    <row r="336" spans="1:9" ht="12.75">
      <c r="A336" s="38"/>
      <c r="B336" s="38"/>
      <c r="C336" s="38"/>
      <c r="D336" s="38"/>
      <c r="E336" s="38"/>
      <c r="F336" s="52"/>
      <c r="G336" s="53"/>
      <c r="H336" s="53"/>
      <c r="I336" s="36"/>
    </row>
    <row r="337" spans="1:9" ht="12.75">
      <c r="A337" s="38"/>
      <c r="B337" s="38"/>
      <c r="C337" s="38"/>
      <c r="D337" s="38"/>
      <c r="E337" s="38"/>
      <c r="F337" s="52"/>
      <c r="G337" s="53"/>
      <c r="H337" s="53"/>
      <c r="I337" s="36"/>
    </row>
    <row r="338" spans="1:9" ht="12.75">
      <c r="A338" s="38"/>
      <c r="B338" s="38"/>
      <c r="C338" s="38"/>
      <c r="D338" s="38"/>
      <c r="E338" s="38"/>
      <c r="F338" s="52"/>
      <c r="G338" s="53"/>
      <c r="H338" s="53"/>
      <c r="I338" s="36"/>
    </row>
    <row r="339" spans="1:9" ht="12.75">
      <c r="A339" s="38"/>
      <c r="B339" s="38"/>
      <c r="C339" s="38"/>
      <c r="D339" s="38"/>
      <c r="E339" s="38"/>
      <c r="F339" s="52"/>
      <c r="G339" s="53"/>
      <c r="H339" s="53"/>
      <c r="I339" s="36"/>
    </row>
    <row r="340" spans="1:9" ht="12.75">
      <c r="A340" s="38"/>
      <c r="B340" s="38"/>
      <c r="C340" s="38"/>
      <c r="D340" s="38"/>
      <c r="E340" s="38"/>
      <c r="F340" s="52"/>
      <c r="G340" s="53"/>
      <c r="H340" s="53"/>
      <c r="I340" s="36"/>
    </row>
    <row r="341" spans="1:9" ht="12.75">
      <c r="A341" s="38"/>
      <c r="B341" s="38"/>
      <c r="C341" s="38"/>
      <c r="D341" s="38"/>
      <c r="E341" s="38"/>
      <c r="F341" s="52"/>
      <c r="G341" s="53"/>
      <c r="H341" s="53"/>
      <c r="I341" s="36"/>
    </row>
    <row r="342" spans="1:9" ht="12.75">
      <c r="A342" s="38"/>
      <c r="B342" s="38"/>
      <c r="C342" s="38"/>
      <c r="D342" s="38"/>
      <c r="E342" s="38"/>
      <c r="F342" s="52"/>
      <c r="G342" s="53"/>
      <c r="H342" s="53"/>
      <c r="I342" s="36"/>
    </row>
    <row r="343" spans="1:9" ht="12.75">
      <c r="A343" s="38"/>
      <c r="B343" s="38"/>
      <c r="C343" s="38"/>
      <c r="D343" s="38"/>
      <c r="E343" s="38"/>
      <c r="F343" s="52"/>
      <c r="G343" s="53"/>
      <c r="H343" s="53"/>
      <c r="I343" s="36"/>
    </row>
    <row r="344" spans="1:9" ht="12.75">
      <c r="A344" s="38"/>
      <c r="B344" s="38"/>
      <c r="C344" s="38"/>
      <c r="D344" s="38"/>
      <c r="E344" s="38"/>
      <c r="F344" s="52"/>
      <c r="G344" s="53"/>
      <c r="H344" s="53"/>
      <c r="I344" s="36"/>
    </row>
    <row r="345" spans="1:9" ht="12.75">
      <c r="A345" s="38"/>
      <c r="B345" s="38"/>
      <c r="C345" s="38"/>
      <c r="D345" s="38"/>
      <c r="E345" s="38"/>
      <c r="F345" s="52"/>
      <c r="G345" s="53"/>
      <c r="H345" s="53"/>
      <c r="I345" s="36"/>
    </row>
    <row r="346" spans="1:9" ht="12.75">
      <c r="A346" s="38"/>
      <c r="B346" s="38"/>
      <c r="C346" s="38"/>
      <c r="D346" s="38"/>
      <c r="E346" s="38"/>
      <c r="F346" s="52"/>
      <c r="G346" s="53"/>
      <c r="H346" s="53"/>
      <c r="I346" s="36"/>
    </row>
    <row r="347" spans="1:9" ht="12.75">
      <c r="A347" s="38"/>
      <c r="B347" s="38"/>
      <c r="C347" s="38"/>
      <c r="D347" s="38"/>
      <c r="E347" s="38"/>
      <c r="F347" s="52"/>
      <c r="G347" s="53"/>
      <c r="H347" s="53"/>
      <c r="I347" s="36"/>
    </row>
    <row r="348" spans="1:9" ht="12.75">
      <c r="A348" s="38"/>
      <c r="B348" s="38"/>
      <c r="C348" s="38"/>
      <c r="D348" s="38"/>
      <c r="E348" s="38"/>
      <c r="F348" s="52"/>
      <c r="G348" s="53"/>
      <c r="H348" s="53"/>
      <c r="I348" s="36"/>
    </row>
    <row r="349" spans="1:9" ht="12.75">
      <c r="A349" s="38"/>
      <c r="B349" s="38"/>
      <c r="C349" s="38"/>
      <c r="D349" s="38"/>
      <c r="E349" s="38"/>
      <c r="F349" s="52"/>
      <c r="G349" s="53"/>
      <c r="H349" s="53"/>
      <c r="I349" s="36"/>
    </row>
    <row r="350" spans="1:9" ht="12.75">
      <c r="A350" s="38"/>
      <c r="B350" s="38"/>
      <c r="C350" s="38"/>
      <c r="D350" s="38"/>
      <c r="E350" s="38"/>
      <c r="F350" s="52"/>
      <c r="G350" s="53"/>
      <c r="H350" s="53"/>
      <c r="I350" s="36"/>
    </row>
    <row r="351" spans="1:9" ht="12.75">
      <c r="A351" s="38"/>
      <c r="B351" s="38"/>
      <c r="C351" s="38"/>
      <c r="D351" s="38"/>
      <c r="E351" s="38"/>
      <c r="F351" s="52"/>
      <c r="G351" s="53"/>
      <c r="H351" s="53"/>
      <c r="I351" s="36"/>
    </row>
    <row r="352" spans="1:9" ht="12.75">
      <c r="A352" s="38"/>
      <c r="B352" s="38"/>
      <c r="C352" s="38"/>
      <c r="D352" s="38"/>
      <c r="E352" s="38"/>
      <c r="F352" s="52"/>
      <c r="G352" s="53"/>
      <c r="H352" s="53"/>
      <c r="I352" s="36"/>
    </row>
    <row r="353" spans="1:9" ht="12.75">
      <c r="A353" s="38"/>
      <c r="B353" s="38"/>
      <c r="C353" s="38"/>
      <c r="D353" s="38"/>
      <c r="E353" s="38"/>
      <c r="F353" s="52"/>
      <c r="G353" s="53"/>
      <c r="H353" s="53"/>
      <c r="I353" s="36"/>
    </row>
    <row r="354" spans="1:9" ht="12.75">
      <c r="A354" s="38"/>
      <c r="B354" s="38"/>
      <c r="C354" s="38"/>
      <c r="D354" s="38"/>
      <c r="E354" s="38"/>
      <c r="F354" s="52"/>
      <c r="G354" s="53"/>
      <c r="H354" s="53"/>
      <c r="I354" s="36"/>
    </row>
    <row r="355" spans="1:9" ht="12.75">
      <c r="A355" s="38"/>
      <c r="B355" s="38"/>
      <c r="C355" s="38"/>
      <c r="D355" s="38"/>
      <c r="E355" s="38"/>
      <c r="F355" s="52"/>
      <c r="G355" s="53"/>
      <c r="H355" s="53"/>
      <c r="I355" s="36"/>
    </row>
    <row r="356" spans="1:9" ht="12.75">
      <c r="A356" s="38"/>
      <c r="B356" s="38"/>
      <c r="C356" s="38"/>
      <c r="D356" s="38"/>
      <c r="E356" s="38"/>
      <c r="F356" s="52"/>
      <c r="G356" s="53"/>
      <c r="H356" s="53"/>
      <c r="I356" s="36"/>
    </row>
    <row r="357" spans="1:9" ht="12.75">
      <c r="A357" s="38"/>
      <c r="B357" s="38"/>
      <c r="C357" s="38"/>
      <c r="D357" s="38"/>
      <c r="E357" s="38"/>
      <c r="F357" s="52"/>
      <c r="G357" s="53"/>
      <c r="H357" s="53"/>
      <c r="I357" s="36"/>
    </row>
    <row r="358" spans="1:9" ht="12.75">
      <c r="A358" s="38"/>
      <c r="B358" s="38"/>
      <c r="C358" s="38"/>
      <c r="D358" s="38"/>
      <c r="E358" s="38"/>
      <c r="F358" s="52"/>
      <c r="G358" s="53"/>
      <c r="H358" s="53"/>
      <c r="I358" s="36"/>
    </row>
    <row r="359" spans="1:9" ht="12.75">
      <c r="A359" s="38"/>
      <c r="B359" s="38"/>
      <c r="C359" s="38"/>
      <c r="D359" s="38"/>
      <c r="E359" s="38"/>
      <c r="F359" s="52"/>
      <c r="G359" s="53"/>
      <c r="H359" s="53"/>
      <c r="I359" s="36"/>
    </row>
    <row r="360" spans="1:9" ht="12.75">
      <c r="A360" s="38"/>
      <c r="B360" s="38"/>
      <c r="C360" s="38"/>
      <c r="D360" s="38"/>
      <c r="E360" s="38"/>
      <c r="F360" s="52"/>
      <c r="G360" s="53"/>
      <c r="H360" s="53"/>
      <c r="I360" s="36"/>
    </row>
    <row r="361" spans="1:9" ht="12.75">
      <c r="A361" s="38"/>
      <c r="B361" s="38"/>
      <c r="C361" s="38"/>
      <c r="D361" s="38"/>
      <c r="E361" s="38"/>
      <c r="F361" s="52"/>
      <c r="G361" s="53"/>
      <c r="H361" s="53"/>
      <c r="I361" s="36"/>
    </row>
    <row r="362" spans="1:9" ht="12.75">
      <c r="A362" s="38"/>
      <c r="B362" s="38"/>
      <c r="C362" s="38"/>
      <c r="D362" s="38"/>
      <c r="E362" s="38"/>
      <c r="F362" s="52"/>
      <c r="G362" s="53"/>
      <c r="H362" s="53"/>
      <c r="I362" s="36"/>
    </row>
    <row r="363" spans="1:9" ht="12.75">
      <c r="A363" s="38"/>
      <c r="B363" s="38"/>
      <c r="C363" s="38"/>
      <c r="D363" s="38"/>
      <c r="E363" s="38"/>
      <c r="F363" s="52"/>
      <c r="G363" s="53"/>
      <c r="H363" s="53"/>
      <c r="I363" s="36"/>
    </row>
    <row r="364" spans="1:9" ht="12.75">
      <c r="A364" s="38"/>
      <c r="B364" s="38"/>
      <c r="C364" s="38"/>
      <c r="D364" s="38"/>
      <c r="E364" s="38"/>
      <c r="F364" s="52"/>
      <c r="G364" s="53"/>
      <c r="H364" s="53"/>
      <c r="I364" s="36"/>
    </row>
    <row r="365" spans="1:9" ht="12.75">
      <c r="A365" s="38"/>
      <c r="B365" s="38"/>
      <c r="C365" s="38"/>
      <c r="D365" s="38"/>
      <c r="E365" s="38"/>
      <c r="F365" s="52"/>
      <c r="G365" s="53"/>
      <c r="H365" s="53"/>
      <c r="I365" s="36"/>
    </row>
    <row r="366" spans="1:9" ht="12.75">
      <c r="A366" s="38"/>
      <c r="B366" s="38"/>
      <c r="C366" s="38"/>
      <c r="D366" s="38"/>
      <c r="E366" s="38"/>
      <c r="F366" s="52"/>
      <c r="G366" s="53"/>
      <c r="H366" s="53"/>
      <c r="I366" s="36"/>
    </row>
    <row r="367" spans="1:9" ht="12.75">
      <c r="A367" s="38"/>
      <c r="B367" s="38"/>
      <c r="C367" s="38"/>
      <c r="D367" s="38"/>
      <c r="E367" s="38"/>
      <c r="F367" s="52"/>
      <c r="G367" s="53"/>
      <c r="H367" s="53"/>
      <c r="I367" s="36"/>
    </row>
    <row r="368" spans="1:9" ht="12.75">
      <c r="A368" s="38"/>
      <c r="B368" s="38"/>
      <c r="C368" s="38"/>
      <c r="D368" s="38"/>
      <c r="E368" s="38"/>
      <c r="F368" s="52"/>
      <c r="G368" s="53"/>
      <c r="H368" s="53"/>
      <c r="I368" s="36"/>
    </row>
    <row r="369" spans="1:9" ht="12.75">
      <c r="A369" s="38"/>
      <c r="B369" s="38"/>
      <c r="C369" s="38"/>
      <c r="D369" s="38"/>
      <c r="E369" s="38"/>
      <c r="F369" s="52"/>
      <c r="G369" s="53"/>
      <c r="H369" s="53"/>
      <c r="I369" s="36"/>
    </row>
    <row r="370" spans="1:9" ht="12.75">
      <c r="A370" s="38"/>
      <c r="B370" s="38"/>
      <c r="C370" s="38"/>
      <c r="D370" s="38"/>
      <c r="E370" s="38"/>
      <c r="F370" s="52"/>
      <c r="G370" s="53"/>
      <c r="H370" s="53"/>
      <c r="I370" s="36"/>
    </row>
    <row r="371" spans="1:9" ht="12.75">
      <c r="A371" s="38"/>
      <c r="B371" s="38"/>
      <c r="C371" s="38"/>
      <c r="D371" s="38"/>
      <c r="E371" s="38"/>
      <c r="F371" s="52"/>
      <c r="G371" s="53"/>
      <c r="H371" s="53"/>
      <c r="I371" s="36"/>
    </row>
    <row r="372" spans="1:9" ht="12.75">
      <c r="A372" s="38"/>
      <c r="B372" s="38"/>
      <c r="C372" s="38"/>
      <c r="D372" s="38"/>
      <c r="E372" s="38"/>
      <c r="F372" s="52"/>
      <c r="G372" s="53"/>
      <c r="H372" s="53"/>
      <c r="I372" s="36"/>
    </row>
    <row r="373" spans="1:9" ht="12.75">
      <c r="A373" s="38"/>
      <c r="B373" s="38"/>
      <c r="C373" s="38"/>
      <c r="D373" s="38"/>
      <c r="E373" s="38"/>
      <c r="F373" s="52"/>
      <c r="G373" s="53"/>
      <c r="H373" s="53"/>
      <c r="I373" s="36"/>
    </row>
    <row r="374" spans="1:9" ht="12.75">
      <c r="A374" s="38"/>
      <c r="B374" s="38"/>
      <c r="C374" s="38"/>
      <c r="D374" s="38"/>
      <c r="E374" s="38"/>
      <c r="F374" s="52"/>
      <c r="G374" s="53"/>
      <c r="H374" s="53"/>
      <c r="I374" s="36"/>
    </row>
    <row r="375" spans="1:9" ht="12.75">
      <c r="A375" s="38"/>
      <c r="B375" s="38"/>
      <c r="C375" s="38"/>
      <c r="D375" s="38"/>
      <c r="E375" s="38"/>
      <c r="F375" s="52"/>
      <c r="G375" s="53"/>
      <c r="H375" s="53"/>
      <c r="I375" s="36"/>
    </row>
    <row r="376" spans="1:9" ht="12.75">
      <c r="A376" s="38"/>
      <c r="B376" s="38"/>
      <c r="C376" s="38"/>
      <c r="D376" s="38"/>
      <c r="E376" s="38"/>
      <c r="F376" s="52"/>
      <c r="G376" s="53"/>
      <c r="H376" s="53"/>
      <c r="I376" s="36"/>
    </row>
    <row r="377" spans="1:9" ht="12.75">
      <c r="A377" s="38"/>
      <c r="B377" s="38"/>
      <c r="C377" s="38"/>
      <c r="D377" s="38"/>
      <c r="E377" s="38"/>
      <c r="F377" s="52"/>
      <c r="G377" s="53"/>
      <c r="H377" s="53"/>
      <c r="I377" s="36"/>
    </row>
    <row r="378" spans="1:9" ht="12.75">
      <c r="A378" s="38"/>
      <c r="B378" s="38"/>
      <c r="C378" s="38"/>
      <c r="D378" s="38"/>
      <c r="E378" s="38"/>
      <c r="F378" s="52"/>
      <c r="G378" s="53"/>
      <c r="H378" s="53"/>
      <c r="I378" s="36"/>
    </row>
    <row r="379" spans="1:9" ht="12.75">
      <c r="A379" s="38"/>
      <c r="B379" s="38"/>
      <c r="C379" s="38"/>
      <c r="D379" s="38"/>
      <c r="E379" s="38"/>
      <c r="F379" s="52"/>
      <c r="G379" s="53"/>
      <c r="H379" s="53"/>
      <c r="I379" s="36"/>
    </row>
    <row r="380" spans="1:9" ht="12.75">
      <c r="A380" s="38"/>
      <c r="B380" s="38"/>
      <c r="C380" s="38"/>
      <c r="D380" s="38"/>
      <c r="E380" s="38"/>
      <c r="F380" s="52"/>
      <c r="G380" s="53"/>
      <c r="H380" s="53"/>
      <c r="I380" s="36"/>
    </row>
    <row r="381" spans="1:9" ht="12.75">
      <c r="A381" s="38"/>
      <c r="B381" s="38"/>
      <c r="C381" s="38"/>
      <c r="D381" s="38"/>
      <c r="E381" s="38"/>
      <c r="F381" s="52"/>
      <c r="G381" s="53"/>
      <c r="H381" s="53"/>
      <c r="I381" s="36"/>
    </row>
    <row r="382" spans="1:9" ht="12.75">
      <c r="A382" s="38"/>
      <c r="B382" s="38"/>
      <c r="C382" s="38"/>
      <c r="D382" s="38"/>
      <c r="E382" s="38"/>
      <c r="F382" s="52"/>
      <c r="G382" s="53"/>
      <c r="H382" s="53"/>
      <c r="I382" s="36"/>
    </row>
    <row r="383" spans="1:9" ht="12.75">
      <c r="A383" s="38"/>
      <c r="B383" s="38"/>
      <c r="C383" s="38"/>
      <c r="D383" s="38"/>
      <c r="E383" s="38"/>
      <c r="F383" s="52"/>
      <c r="G383" s="53"/>
      <c r="H383" s="53"/>
      <c r="I383" s="36"/>
    </row>
    <row r="384" spans="1:9" ht="12.75">
      <c r="A384" s="38"/>
      <c r="B384" s="38"/>
      <c r="C384" s="38"/>
      <c r="D384" s="38"/>
      <c r="E384" s="38"/>
      <c r="F384" s="52"/>
      <c r="G384" s="53"/>
      <c r="H384" s="53"/>
      <c r="I384" s="36"/>
    </row>
    <row r="385" spans="1:9" ht="12.75">
      <c r="A385" s="38"/>
      <c r="B385" s="38"/>
      <c r="C385" s="38"/>
      <c r="D385" s="38"/>
      <c r="E385" s="38"/>
      <c r="F385" s="52"/>
      <c r="G385" s="53"/>
      <c r="H385" s="53"/>
      <c r="I385" s="36"/>
    </row>
    <row r="386" spans="1:9" ht="12.75">
      <c r="A386" s="38"/>
      <c r="B386" s="38"/>
      <c r="C386" s="38"/>
      <c r="D386" s="38"/>
      <c r="E386" s="38"/>
      <c r="F386" s="52"/>
      <c r="G386" s="53"/>
      <c r="H386" s="53"/>
      <c r="I386" s="36"/>
    </row>
    <row r="387" spans="1:9" ht="12.75">
      <c r="A387" s="38"/>
      <c r="B387" s="38"/>
      <c r="C387" s="38"/>
      <c r="D387" s="38"/>
      <c r="E387" s="38"/>
      <c r="F387" s="52"/>
      <c r="G387" s="53"/>
      <c r="H387" s="53"/>
      <c r="I387" s="36"/>
    </row>
    <row r="388" spans="1:9" ht="12.75">
      <c r="A388" s="38"/>
      <c r="B388" s="38"/>
      <c r="C388" s="38"/>
      <c r="D388" s="38"/>
      <c r="E388" s="38"/>
      <c r="F388" s="52"/>
      <c r="G388" s="53"/>
      <c r="H388" s="53"/>
      <c r="I388" s="36"/>
    </row>
    <row r="389" spans="1:9" ht="12.75">
      <c r="A389" s="38"/>
      <c r="B389" s="38"/>
      <c r="C389" s="38"/>
      <c r="D389" s="38"/>
      <c r="E389" s="38"/>
      <c r="F389" s="52"/>
      <c r="G389" s="53"/>
      <c r="H389" s="53"/>
      <c r="I389" s="36"/>
    </row>
    <row r="390" spans="1:9" ht="12.75">
      <c r="A390" s="38"/>
      <c r="B390" s="38"/>
      <c r="C390" s="38"/>
      <c r="D390" s="38"/>
      <c r="E390" s="38"/>
      <c r="F390" s="52"/>
      <c r="G390" s="53"/>
      <c r="H390" s="53"/>
      <c r="I390" s="36"/>
    </row>
    <row r="391" spans="1:9" ht="12.75">
      <c r="A391" s="38"/>
      <c r="B391" s="38"/>
      <c r="C391" s="38"/>
      <c r="D391" s="38"/>
      <c r="E391" s="38"/>
      <c r="F391" s="52"/>
      <c r="G391" s="53"/>
      <c r="H391" s="53"/>
      <c r="I391" s="36"/>
    </row>
    <row r="392" spans="1:9" ht="12.75">
      <c r="A392" s="38"/>
      <c r="B392" s="38"/>
      <c r="C392" s="38"/>
      <c r="D392" s="38"/>
      <c r="E392" s="38"/>
      <c r="F392" s="52"/>
      <c r="G392" s="53"/>
      <c r="H392" s="53"/>
      <c r="I392" s="36"/>
    </row>
    <row r="393" spans="1:9" ht="12.75">
      <c r="A393" s="38"/>
      <c r="B393" s="38"/>
      <c r="C393" s="38"/>
      <c r="D393" s="38"/>
      <c r="E393" s="38"/>
      <c r="F393" s="52"/>
      <c r="G393" s="53"/>
      <c r="H393" s="53"/>
      <c r="I393" s="36"/>
    </row>
    <row r="394" spans="1:9" ht="12.75">
      <c r="A394" s="38"/>
      <c r="B394" s="38"/>
      <c r="C394" s="38"/>
      <c r="D394" s="38"/>
      <c r="E394" s="38"/>
      <c r="F394" s="52"/>
      <c r="G394" s="53"/>
      <c r="H394" s="53"/>
      <c r="I394" s="36"/>
    </row>
    <row r="395" spans="1:9" ht="12.75">
      <c r="A395" s="38"/>
      <c r="B395" s="38"/>
      <c r="C395" s="38"/>
      <c r="D395" s="38"/>
      <c r="E395" s="38"/>
      <c r="F395" s="52"/>
      <c r="G395" s="53"/>
      <c r="H395" s="53"/>
      <c r="I395" s="36"/>
    </row>
    <row r="396" spans="1:9" ht="12.75">
      <c r="A396" s="38"/>
      <c r="B396" s="38"/>
      <c r="C396" s="38"/>
      <c r="D396" s="38"/>
      <c r="E396" s="38"/>
      <c r="F396" s="52"/>
      <c r="G396" s="53"/>
      <c r="H396" s="53"/>
      <c r="I396" s="36"/>
    </row>
    <row r="397" spans="1:9" ht="12.75">
      <c r="A397" s="38"/>
      <c r="B397" s="38"/>
      <c r="C397" s="38"/>
      <c r="D397" s="38"/>
      <c r="E397" s="38"/>
      <c r="F397" s="52"/>
      <c r="G397" s="53"/>
      <c r="H397" s="53"/>
      <c r="I397" s="36"/>
    </row>
    <row r="398" spans="1:9" ht="12.75">
      <c r="A398" s="38"/>
      <c r="B398" s="38"/>
      <c r="C398" s="38"/>
      <c r="D398" s="38"/>
      <c r="E398" s="38"/>
      <c r="F398" s="52"/>
      <c r="G398" s="53"/>
      <c r="H398" s="53"/>
      <c r="I398" s="36"/>
    </row>
    <row r="399" spans="1:9" ht="12.75">
      <c r="A399" s="38"/>
      <c r="B399" s="38"/>
      <c r="C399" s="38"/>
      <c r="D399" s="38"/>
      <c r="E399" s="38"/>
      <c r="F399" s="52"/>
      <c r="G399" s="53"/>
      <c r="H399" s="53"/>
      <c r="I399" s="36"/>
    </row>
    <row r="400" spans="1:9" ht="12.75">
      <c r="A400" s="38"/>
      <c r="B400" s="38"/>
      <c r="C400" s="38"/>
      <c r="D400" s="38"/>
      <c r="E400" s="38"/>
      <c r="F400" s="52"/>
      <c r="G400" s="53"/>
      <c r="H400" s="53"/>
      <c r="I400" s="36"/>
    </row>
    <row r="401" spans="1:9" ht="12.75">
      <c r="A401" s="38"/>
      <c r="B401" s="38"/>
      <c r="C401" s="38"/>
      <c r="D401" s="38"/>
      <c r="E401" s="38"/>
      <c r="F401" s="52"/>
      <c r="G401" s="53"/>
      <c r="H401" s="53"/>
      <c r="I401" s="36"/>
    </row>
    <row r="402" spans="1:9" ht="12.75">
      <c r="A402" s="38"/>
      <c r="B402" s="38"/>
      <c r="C402" s="38"/>
      <c r="D402" s="38"/>
      <c r="E402" s="38"/>
      <c r="F402" s="52"/>
      <c r="G402" s="53"/>
      <c r="H402" s="53"/>
      <c r="I402" s="36"/>
    </row>
    <row r="403" spans="1:9" ht="12.75">
      <c r="A403" s="38"/>
      <c r="B403" s="38"/>
      <c r="C403" s="38"/>
      <c r="D403" s="38"/>
      <c r="E403" s="38"/>
      <c r="F403" s="52"/>
      <c r="G403" s="53"/>
      <c r="H403" s="53"/>
      <c r="I403" s="36"/>
    </row>
    <row r="404" spans="1:9" ht="12.75">
      <c r="A404" s="38"/>
      <c r="B404" s="38"/>
      <c r="C404" s="38"/>
      <c r="D404" s="38"/>
      <c r="E404" s="38"/>
      <c r="F404" s="52"/>
      <c r="G404" s="53"/>
      <c r="H404" s="53"/>
      <c r="I404" s="36"/>
    </row>
    <row r="405" spans="1:9" ht="12.75">
      <c r="A405" s="38"/>
      <c r="B405" s="38"/>
      <c r="C405" s="38"/>
      <c r="D405" s="38"/>
      <c r="E405" s="38"/>
      <c r="F405" s="52"/>
      <c r="G405" s="53"/>
      <c r="H405" s="53"/>
      <c r="I405" s="36"/>
    </row>
    <row r="406" spans="1:9" ht="12.75">
      <c r="A406" s="38"/>
      <c r="B406" s="38"/>
      <c r="C406" s="38"/>
      <c r="D406" s="38"/>
      <c r="E406" s="38"/>
      <c r="F406" s="52"/>
      <c r="G406" s="53"/>
      <c r="H406" s="53"/>
      <c r="I406" s="36"/>
    </row>
    <row r="407" spans="1:9" ht="12.75">
      <c r="A407" s="38"/>
      <c r="B407" s="38"/>
      <c r="C407" s="38"/>
      <c r="D407" s="38"/>
      <c r="E407" s="38"/>
      <c r="F407" s="52"/>
      <c r="G407" s="53"/>
      <c r="H407" s="53"/>
      <c r="I407" s="36"/>
    </row>
    <row r="408" spans="1:9" ht="12.75">
      <c r="A408" s="38"/>
      <c r="B408" s="38"/>
      <c r="C408" s="38"/>
      <c r="D408" s="38"/>
      <c r="E408" s="38"/>
      <c r="F408" s="52"/>
      <c r="G408" s="53"/>
      <c r="H408" s="53"/>
      <c r="I408" s="36"/>
    </row>
    <row r="409" spans="1:9" ht="12.75">
      <c r="A409" s="38"/>
      <c r="B409" s="38"/>
      <c r="C409" s="38"/>
      <c r="D409" s="38"/>
      <c r="E409" s="38"/>
      <c r="F409" s="52"/>
      <c r="G409" s="53"/>
      <c r="H409" s="53"/>
      <c r="I409" s="36"/>
    </row>
    <row r="410" spans="1:9" ht="12.75">
      <c r="A410" s="38"/>
      <c r="B410" s="38"/>
      <c r="C410" s="38"/>
      <c r="D410" s="38"/>
      <c r="E410" s="38"/>
      <c r="F410" s="52"/>
      <c r="G410" s="53"/>
      <c r="H410" s="53"/>
      <c r="I410" s="36"/>
    </row>
    <row r="411" spans="1:9" ht="12.75">
      <c r="A411" s="38"/>
      <c r="B411" s="38"/>
      <c r="C411" s="38"/>
      <c r="D411" s="38"/>
      <c r="E411" s="38"/>
      <c r="F411" s="52"/>
      <c r="G411" s="53"/>
      <c r="H411" s="53"/>
      <c r="I411" s="36"/>
    </row>
    <row r="412" spans="1:9" ht="12.75">
      <c r="A412" s="38"/>
      <c r="B412" s="38"/>
      <c r="C412" s="38"/>
      <c r="D412" s="38"/>
      <c r="E412" s="38"/>
      <c r="F412" s="52"/>
      <c r="G412" s="53"/>
      <c r="H412" s="53"/>
      <c r="I412" s="36"/>
    </row>
    <row r="413" spans="1:9" ht="12.75">
      <c r="A413" s="38"/>
      <c r="B413" s="38"/>
      <c r="C413" s="38"/>
      <c r="D413" s="38"/>
      <c r="E413" s="38"/>
      <c r="F413" s="52"/>
      <c r="G413" s="53"/>
      <c r="H413" s="53"/>
      <c r="I413" s="36"/>
    </row>
    <row r="414" spans="1:9" ht="12.75">
      <c r="A414" s="38"/>
      <c r="B414" s="38"/>
      <c r="C414" s="38"/>
      <c r="D414" s="38"/>
      <c r="E414" s="38"/>
      <c r="F414" s="52"/>
      <c r="G414" s="53"/>
      <c r="H414" s="53"/>
      <c r="I414" s="36"/>
    </row>
    <row r="415" spans="1:9" ht="12.75">
      <c r="A415" s="38"/>
      <c r="B415" s="38"/>
      <c r="C415" s="38"/>
      <c r="D415" s="38"/>
      <c r="E415" s="38"/>
      <c r="F415" s="52"/>
      <c r="G415" s="53"/>
      <c r="H415" s="53"/>
      <c r="I415" s="36"/>
    </row>
    <row r="416" spans="1:9" ht="12.75">
      <c r="A416" s="38"/>
      <c r="B416" s="38"/>
      <c r="C416" s="38"/>
      <c r="D416" s="38"/>
      <c r="E416" s="38"/>
      <c r="F416" s="52"/>
      <c r="G416" s="53"/>
      <c r="H416" s="53"/>
      <c r="I416" s="36"/>
    </row>
    <row r="417" spans="1:9" ht="12.75">
      <c r="A417" s="38"/>
      <c r="B417" s="38"/>
      <c r="C417" s="38"/>
      <c r="D417" s="38"/>
      <c r="E417" s="38"/>
      <c r="F417" s="52"/>
      <c r="G417" s="53"/>
      <c r="H417" s="53"/>
      <c r="I417" s="36"/>
    </row>
    <row r="418" spans="1:9" ht="12.75">
      <c r="A418" s="38"/>
      <c r="B418" s="38"/>
      <c r="C418" s="38"/>
      <c r="D418" s="38"/>
      <c r="E418" s="38"/>
      <c r="F418" s="52"/>
      <c r="G418" s="53"/>
      <c r="H418" s="53"/>
      <c r="I418" s="36"/>
    </row>
    <row r="419" spans="1:9" ht="12.75">
      <c r="A419" s="38"/>
      <c r="B419" s="38"/>
      <c r="C419" s="38"/>
      <c r="D419" s="38"/>
      <c r="E419" s="38"/>
      <c r="F419" s="52"/>
      <c r="G419" s="53"/>
      <c r="H419" s="53"/>
      <c r="I419" s="36"/>
    </row>
    <row r="420" spans="1:9" ht="12.75">
      <c r="A420" s="38"/>
      <c r="B420" s="38"/>
      <c r="C420" s="38"/>
      <c r="D420" s="38"/>
      <c r="E420" s="38"/>
      <c r="F420" s="52"/>
      <c r="G420" s="53"/>
      <c r="H420" s="53"/>
      <c r="I420" s="36"/>
    </row>
    <row r="421" spans="1:9" ht="12.75">
      <c r="A421" s="38"/>
      <c r="B421" s="38"/>
      <c r="C421" s="38"/>
      <c r="D421" s="38"/>
      <c r="E421" s="38"/>
      <c r="F421" s="52"/>
      <c r="G421" s="53"/>
      <c r="H421" s="53"/>
      <c r="I421" s="36"/>
    </row>
    <row r="422" spans="1:9" ht="12.75">
      <c r="A422" s="38"/>
      <c r="B422" s="38"/>
      <c r="C422" s="38"/>
      <c r="D422" s="38"/>
      <c r="E422" s="38"/>
      <c r="F422" s="52"/>
      <c r="G422" s="53"/>
      <c r="H422" s="53"/>
      <c r="I422" s="36"/>
    </row>
    <row r="423" spans="1:9" ht="12.75">
      <c r="A423" s="38"/>
      <c r="B423" s="38"/>
      <c r="C423" s="38"/>
      <c r="D423" s="38"/>
      <c r="E423" s="38"/>
      <c r="F423" s="52"/>
      <c r="G423" s="53"/>
      <c r="H423" s="53"/>
      <c r="I423" s="36"/>
    </row>
    <row r="424" spans="1:9" ht="12.75">
      <c r="A424" s="38"/>
      <c r="B424" s="38"/>
      <c r="C424" s="38"/>
      <c r="D424" s="38"/>
      <c r="E424" s="38"/>
      <c r="F424" s="52"/>
      <c r="G424" s="53"/>
      <c r="H424" s="53"/>
      <c r="I424" s="36"/>
    </row>
    <row r="425" spans="1:9" ht="12.75">
      <c r="A425" s="38"/>
      <c r="B425" s="38"/>
      <c r="C425" s="38"/>
      <c r="D425" s="38"/>
      <c r="E425" s="38"/>
      <c r="F425" s="52"/>
      <c r="G425" s="53"/>
      <c r="H425" s="53"/>
      <c r="I425" s="36"/>
    </row>
    <row r="426" spans="1:9" ht="12.75">
      <c r="A426" s="38"/>
      <c r="B426" s="38"/>
      <c r="C426" s="38"/>
      <c r="D426" s="38"/>
      <c r="E426" s="38"/>
      <c r="F426" s="52"/>
      <c r="G426" s="53"/>
      <c r="H426" s="53"/>
      <c r="I426" s="36"/>
    </row>
    <row r="427" spans="1:9" ht="12.75">
      <c r="A427" s="38"/>
      <c r="B427" s="38"/>
      <c r="C427" s="38"/>
      <c r="D427" s="38"/>
      <c r="E427" s="38"/>
      <c r="F427" s="52"/>
      <c r="G427" s="53"/>
      <c r="H427" s="53"/>
      <c r="I427" s="36"/>
    </row>
    <row r="428" spans="1:9" ht="12.75">
      <c r="A428" s="38"/>
      <c r="B428" s="38"/>
      <c r="C428" s="38"/>
      <c r="D428" s="38"/>
      <c r="E428" s="38"/>
      <c r="F428" s="52"/>
      <c r="G428" s="53"/>
      <c r="H428" s="53"/>
      <c r="I428" s="36"/>
    </row>
    <row r="429" spans="1:9" ht="12.75">
      <c r="A429" s="38"/>
      <c r="B429" s="38"/>
      <c r="C429" s="38"/>
      <c r="D429" s="38"/>
      <c r="E429" s="38"/>
      <c r="F429" s="52"/>
      <c r="G429" s="53"/>
      <c r="H429" s="53"/>
      <c r="I429" s="36"/>
    </row>
    <row r="430" spans="1:9" ht="12.75">
      <c r="A430" s="38"/>
      <c r="B430" s="38"/>
      <c r="C430" s="38"/>
      <c r="D430" s="38"/>
      <c r="E430" s="38"/>
      <c r="F430" s="52"/>
      <c r="G430" s="53"/>
      <c r="H430" s="53"/>
      <c r="I430" s="36"/>
    </row>
    <row r="431" spans="1:9" ht="12.75">
      <c r="A431" s="38"/>
      <c r="B431" s="38"/>
      <c r="C431" s="38"/>
      <c r="D431" s="38"/>
      <c r="E431" s="38"/>
      <c r="F431" s="52"/>
      <c r="G431" s="53"/>
      <c r="H431" s="53"/>
      <c r="I431" s="36"/>
    </row>
    <row r="432" spans="1:9" ht="12.75">
      <c r="A432" s="38"/>
      <c r="B432" s="38"/>
      <c r="C432" s="38"/>
      <c r="D432" s="38"/>
      <c r="E432" s="38"/>
      <c r="F432" s="52"/>
      <c r="G432" s="53"/>
      <c r="H432" s="53"/>
      <c r="I432" s="36"/>
    </row>
    <row r="433" spans="1:9" ht="12.75">
      <c r="A433" s="38"/>
      <c r="B433" s="38"/>
      <c r="C433" s="38"/>
      <c r="D433" s="38"/>
      <c r="E433" s="38"/>
      <c r="F433" s="52"/>
      <c r="G433" s="53"/>
      <c r="H433" s="53"/>
      <c r="I433" s="36"/>
    </row>
    <row r="434" spans="1:9" ht="12.75">
      <c r="A434" s="38"/>
      <c r="B434" s="38"/>
      <c r="C434" s="38"/>
      <c r="D434" s="38"/>
      <c r="E434" s="38"/>
      <c r="F434" s="52"/>
      <c r="G434" s="53"/>
      <c r="H434" s="53"/>
      <c r="I434" s="36"/>
    </row>
    <row r="435" spans="1:9" ht="12.75">
      <c r="A435" s="38"/>
      <c r="B435" s="38"/>
      <c r="C435" s="38"/>
      <c r="D435" s="38"/>
      <c r="E435" s="38"/>
      <c r="F435" s="52"/>
      <c r="G435" s="53"/>
      <c r="H435" s="53"/>
      <c r="I435" s="36"/>
    </row>
    <row r="436" spans="1:9" ht="12.75">
      <c r="A436" s="38"/>
      <c r="B436" s="38"/>
      <c r="C436" s="38"/>
      <c r="D436" s="38"/>
      <c r="E436" s="38"/>
      <c r="F436" s="52"/>
      <c r="G436" s="53"/>
      <c r="H436" s="53"/>
      <c r="I436" s="36"/>
    </row>
    <row r="437" spans="1:9" ht="12.75">
      <c r="A437" s="38"/>
      <c r="B437" s="38"/>
      <c r="C437" s="38"/>
      <c r="D437" s="38"/>
      <c r="E437" s="38"/>
      <c r="F437" s="52"/>
      <c r="G437" s="53"/>
      <c r="H437" s="53"/>
      <c r="I437" s="36"/>
    </row>
    <row r="438" spans="1:9" ht="12.75">
      <c r="A438" s="38"/>
      <c r="B438" s="38"/>
      <c r="C438" s="38"/>
      <c r="D438" s="38"/>
      <c r="E438" s="38"/>
      <c r="F438" s="52"/>
      <c r="G438" s="53"/>
      <c r="H438" s="53"/>
      <c r="I438" s="36"/>
    </row>
    <row r="439" spans="1:9" ht="12.75">
      <c r="A439" s="38"/>
      <c r="B439" s="38"/>
      <c r="C439" s="38"/>
      <c r="D439" s="38"/>
      <c r="E439" s="38"/>
      <c r="F439" s="52"/>
      <c r="G439" s="53"/>
      <c r="H439" s="53"/>
      <c r="I439" s="36"/>
    </row>
    <row r="440" spans="1:9" ht="12.75">
      <c r="A440" s="38"/>
      <c r="B440" s="38"/>
      <c r="C440" s="38"/>
      <c r="D440" s="38"/>
      <c r="E440" s="38"/>
      <c r="F440" s="52"/>
      <c r="G440" s="53"/>
      <c r="H440" s="53"/>
      <c r="I440" s="36"/>
    </row>
    <row r="441" spans="1:9" ht="12.75">
      <c r="A441" s="38"/>
      <c r="B441" s="38"/>
      <c r="C441" s="38"/>
      <c r="D441" s="38"/>
      <c r="E441" s="38"/>
      <c r="F441" s="52"/>
      <c r="G441" s="53"/>
      <c r="H441" s="53"/>
      <c r="I441" s="36"/>
    </row>
    <row r="442" spans="1:9" ht="12.75">
      <c r="A442" s="38"/>
      <c r="B442" s="38"/>
      <c r="C442" s="38"/>
      <c r="D442" s="38"/>
      <c r="E442" s="38"/>
      <c r="F442" s="52"/>
      <c r="G442" s="53"/>
      <c r="H442" s="53"/>
      <c r="I442" s="36"/>
    </row>
    <row r="443" spans="1:9" ht="12.75">
      <c r="A443" s="38"/>
      <c r="B443" s="38"/>
      <c r="C443" s="38"/>
      <c r="D443" s="38"/>
      <c r="E443" s="38"/>
      <c r="F443" s="52"/>
      <c r="G443" s="53"/>
      <c r="H443" s="53"/>
      <c r="I443" s="36"/>
    </row>
    <row r="444" spans="1:9" ht="12.75">
      <c r="A444" s="38"/>
      <c r="B444" s="38"/>
      <c r="C444" s="38"/>
      <c r="D444" s="38"/>
      <c r="E444" s="38"/>
      <c r="F444" s="52"/>
      <c r="G444" s="53"/>
      <c r="H444" s="53"/>
      <c r="I444" s="36"/>
    </row>
    <row r="445" spans="1:9" ht="12.75">
      <c r="A445" s="38"/>
      <c r="B445" s="38"/>
      <c r="C445" s="38"/>
      <c r="D445" s="38"/>
      <c r="E445" s="38"/>
      <c r="F445" s="52"/>
      <c r="G445" s="53"/>
      <c r="H445" s="53"/>
      <c r="I445" s="36"/>
    </row>
    <row r="446" spans="1:9" ht="12.75">
      <c r="A446" s="38"/>
      <c r="B446" s="38"/>
      <c r="C446" s="38"/>
      <c r="D446" s="38"/>
      <c r="E446" s="38"/>
      <c r="F446" s="52"/>
      <c r="G446" s="53"/>
      <c r="H446" s="53"/>
      <c r="I446" s="36"/>
    </row>
    <row r="447" spans="1:9" ht="12.75">
      <c r="A447" s="38"/>
      <c r="B447" s="38"/>
      <c r="C447" s="38"/>
      <c r="D447" s="38"/>
      <c r="E447" s="38"/>
      <c r="F447" s="52"/>
      <c r="G447" s="53"/>
      <c r="H447" s="53"/>
      <c r="I447" s="36"/>
    </row>
    <row r="448" spans="1:9" ht="12.75">
      <c r="A448" s="38"/>
      <c r="B448" s="38"/>
      <c r="C448" s="38"/>
      <c r="D448" s="38"/>
      <c r="E448" s="38"/>
      <c r="F448" s="52"/>
      <c r="G448" s="53"/>
      <c r="H448" s="53"/>
      <c r="I448" s="36"/>
    </row>
    <row r="449" spans="1:9" ht="12.75">
      <c r="A449" s="38"/>
      <c r="B449" s="38"/>
      <c r="C449" s="38"/>
      <c r="D449" s="38"/>
      <c r="E449" s="38"/>
      <c r="F449" s="52"/>
      <c r="G449" s="53"/>
      <c r="H449" s="53"/>
      <c r="I449" s="36"/>
    </row>
    <row r="450" spans="1:9" ht="12.75">
      <c r="A450" s="38"/>
      <c r="B450" s="38"/>
      <c r="C450" s="38"/>
      <c r="D450" s="38"/>
      <c r="E450" s="38"/>
      <c r="F450" s="52"/>
      <c r="G450" s="53"/>
      <c r="H450" s="53"/>
      <c r="I450" s="36"/>
    </row>
    <row r="451" spans="1:9" ht="12.75">
      <c r="A451" s="38"/>
      <c r="B451" s="38"/>
      <c r="C451" s="38"/>
      <c r="D451" s="38"/>
      <c r="E451" s="38"/>
      <c r="F451" s="52"/>
      <c r="G451" s="53"/>
      <c r="H451" s="53"/>
      <c r="I451" s="36"/>
    </row>
    <row r="452" spans="1:9" ht="12.75">
      <c r="A452" s="38"/>
      <c r="B452" s="38"/>
      <c r="C452" s="38"/>
      <c r="D452" s="38"/>
      <c r="E452" s="38"/>
      <c r="F452" s="52"/>
      <c r="G452" s="53"/>
      <c r="H452" s="53"/>
      <c r="I452" s="36"/>
    </row>
    <row r="453" spans="1:9" ht="12.75">
      <c r="A453" s="38"/>
      <c r="B453" s="38"/>
      <c r="C453" s="38"/>
      <c r="D453" s="38"/>
      <c r="E453" s="38"/>
      <c r="F453" s="52"/>
      <c r="G453" s="53"/>
      <c r="H453" s="53"/>
      <c r="I453" s="36"/>
    </row>
    <row r="454" spans="1:9" ht="12.75">
      <c r="A454" s="38"/>
      <c r="B454" s="38"/>
      <c r="C454" s="38"/>
      <c r="D454" s="38"/>
      <c r="E454" s="38"/>
      <c r="F454" s="52"/>
      <c r="G454" s="53"/>
      <c r="H454" s="53"/>
      <c r="I454" s="36"/>
    </row>
    <row r="455" spans="1:9" ht="12.75">
      <c r="A455" s="38"/>
      <c r="B455" s="38"/>
      <c r="C455" s="38"/>
      <c r="D455" s="38"/>
      <c r="E455" s="38"/>
      <c r="F455" s="52"/>
      <c r="G455" s="53"/>
      <c r="H455" s="53"/>
      <c r="I455" s="36"/>
    </row>
    <row r="456" spans="1:9" ht="12.75">
      <c r="A456" s="38"/>
      <c r="B456" s="38"/>
      <c r="C456" s="38"/>
      <c r="D456" s="38"/>
      <c r="E456" s="38"/>
      <c r="F456" s="52"/>
      <c r="G456" s="53"/>
      <c r="H456" s="53"/>
      <c r="I456" s="36"/>
    </row>
    <row r="457" spans="1:9" ht="12.75">
      <c r="A457" s="38"/>
      <c r="B457" s="38"/>
      <c r="C457" s="38"/>
      <c r="D457" s="38"/>
      <c r="E457" s="38"/>
      <c r="F457" s="52"/>
      <c r="G457" s="53"/>
      <c r="H457" s="53"/>
      <c r="I457" s="36"/>
    </row>
    <row r="458" spans="1:9" ht="12.75">
      <c r="A458" s="38"/>
      <c r="B458" s="38"/>
      <c r="C458" s="38"/>
      <c r="D458" s="38"/>
      <c r="E458" s="38"/>
      <c r="F458" s="52"/>
      <c r="G458" s="53"/>
      <c r="H458" s="53"/>
      <c r="I458" s="36"/>
    </row>
    <row r="459" spans="1:9" ht="12.75">
      <c r="A459" s="38"/>
      <c r="B459" s="38"/>
      <c r="C459" s="38"/>
      <c r="D459" s="38"/>
      <c r="E459" s="38"/>
      <c r="F459" s="52"/>
      <c r="G459" s="53"/>
      <c r="H459" s="53"/>
      <c r="I459" s="36"/>
    </row>
    <row r="460" spans="1:9" ht="12.75">
      <c r="A460" s="38"/>
      <c r="B460" s="38"/>
      <c r="C460" s="38"/>
      <c r="D460" s="38"/>
      <c r="E460" s="38"/>
      <c r="F460" s="52"/>
      <c r="G460" s="53"/>
      <c r="H460" s="53"/>
      <c r="I460" s="36"/>
    </row>
    <row r="461" spans="1:9" ht="12.75">
      <c r="A461" s="38"/>
      <c r="B461" s="38"/>
      <c r="C461" s="38"/>
      <c r="D461" s="38"/>
      <c r="E461" s="38"/>
      <c r="F461" s="52"/>
      <c r="G461" s="53"/>
      <c r="H461" s="53"/>
      <c r="I461" s="36"/>
    </row>
    <row r="462" spans="1:9" ht="12.75">
      <c r="A462" s="38"/>
      <c r="B462" s="38"/>
      <c r="C462" s="38"/>
      <c r="D462" s="38"/>
      <c r="E462" s="38"/>
      <c r="F462" s="52"/>
      <c r="G462" s="53"/>
      <c r="H462" s="53"/>
      <c r="I462" s="36"/>
    </row>
    <row r="463" spans="1:9" ht="12.75">
      <c r="A463" s="38"/>
      <c r="B463" s="38"/>
      <c r="C463" s="38"/>
      <c r="D463" s="38"/>
      <c r="E463" s="38"/>
      <c r="F463" s="52"/>
      <c r="G463" s="53"/>
      <c r="H463" s="53"/>
      <c r="I463" s="36"/>
    </row>
    <row r="464" spans="1:9" ht="12.75">
      <c r="A464" s="38"/>
      <c r="B464" s="38"/>
      <c r="C464" s="38"/>
      <c r="D464" s="38"/>
      <c r="E464" s="38"/>
      <c r="F464" s="52"/>
      <c r="G464" s="53"/>
      <c r="H464" s="53"/>
      <c r="I464" s="36"/>
    </row>
    <row r="465" spans="1:9" ht="12.75">
      <c r="A465" s="38"/>
      <c r="B465" s="38"/>
      <c r="C465" s="38"/>
      <c r="D465" s="38"/>
      <c r="E465" s="38"/>
      <c r="F465" s="52"/>
      <c r="G465" s="53"/>
      <c r="H465" s="53"/>
      <c r="I465" s="36"/>
    </row>
    <row r="466" spans="1:9" ht="12.75">
      <c r="A466" s="38"/>
      <c r="B466" s="38"/>
      <c r="C466" s="38"/>
      <c r="D466" s="38"/>
      <c r="E466" s="38"/>
      <c r="F466" s="52"/>
      <c r="G466" s="53"/>
      <c r="H466" s="53"/>
      <c r="I466" s="36"/>
    </row>
    <row r="467" spans="1:9" ht="12.75">
      <c r="A467" s="38"/>
      <c r="B467" s="38"/>
      <c r="C467" s="38"/>
      <c r="D467" s="38"/>
      <c r="E467" s="38"/>
      <c r="F467" s="52"/>
      <c r="G467" s="53"/>
      <c r="H467" s="53"/>
      <c r="I467" s="36"/>
    </row>
    <row r="468" spans="1:9" ht="12.75">
      <c r="A468" s="38"/>
      <c r="B468" s="38"/>
      <c r="C468" s="38"/>
      <c r="D468" s="38"/>
      <c r="E468" s="38"/>
      <c r="F468" s="52"/>
      <c r="G468" s="53"/>
      <c r="H468" s="53"/>
      <c r="I468" s="36"/>
    </row>
    <row r="469" spans="1:9" ht="12.75">
      <c r="A469" s="38"/>
      <c r="B469" s="38"/>
      <c r="C469" s="38"/>
      <c r="D469" s="38"/>
      <c r="E469" s="38"/>
      <c r="F469" s="52"/>
      <c r="G469" s="53"/>
      <c r="H469" s="53"/>
      <c r="I469" s="36"/>
    </row>
    <row r="470" spans="1:9" ht="12.75">
      <c r="A470" s="38"/>
      <c r="B470" s="38"/>
      <c r="C470" s="38"/>
      <c r="D470" s="38"/>
      <c r="E470" s="38"/>
      <c r="F470" s="52"/>
      <c r="G470" s="53"/>
      <c r="H470" s="53"/>
      <c r="I470" s="36"/>
    </row>
    <row r="471" spans="1:9" ht="12.75">
      <c r="A471" s="38"/>
      <c r="B471" s="38"/>
      <c r="C471" s="38"/>
      <c r="D471" s="38"/>
      <c r="E471" s="38"/>
      <c r="F471" s="52"/>
      <c r="G471" s="53"/>
      <c r="H471" s="53"/>
      <c r="I471" s="36"/>
    </row>
    <row r="472" spans="1:9" ht="12.75">
      <c r="A472" s="38"/>
      <c r="B472" s="38"/>
      <c r="C472" s="38"/>
      <c r="D472" s="38"/>
      <c r="E472" s="38"/>
      <c r="F472" s="52"/>
      <c r="G472" s="53"/>
      <c r="H472" s="53"/>
      <c r="I472" s="36"/>
    </row>
    <row r="473" spans="1:9" ht="12.75">
      <c r="A473" s="38"/>
      <c r="B473" s="38"/>
      <c r="C473" s="38"/>
      <c r="D473" s="38"/>
      <c r="E473" s="38"/>
      <c r="F473" s="52"/>
      <c r="G473" s="53"/>
      <c r="H473" s="53"/>
      <c r="I473" s="36"/>
    </row>
    <row r="474" spans="1:9" ht="12.75">
      <c r="A474" s="38"/>
      <c r="B474" s="38"/>
      <c r="C474" s="38"/>
      <c r="D474" s="38"/>
      <c r="E474" s="38"/>
      <c r="F474" s="52"/>
      <c r="G474" s="53"/>
      <c r="H474" s="53"/>
      <c r="I474" s="36"/>
    </row>
    <row r="475" spans="1:9" ht="12.75">
      <c r="A475" s="38"/>
      <c r="B475" s="38"/>
      <c r="C475" s="38"/>
      <c r="D475" s="38"/>
      <c r="E475" s="38"/>
      <c r="F475" s="52"/>
      <c r="G475" s="53"/>
      <c r="H475" s="53"/>
      <c r="I475" s="36"/>
    </row>
    <row r="476" spans="1:9" ht="12.75">
      <c r="A476" s="38"/>
      <c r="B476" s="38"/>
      <c r="C476" s="38"/>
      <c r="D476" s="38"/>
      <c r="E476" s="38"/>
      <c r="F476" s="52"/>
      <c r="G476" s="53"/>
      <c r="H476" s="53"/>
      <c r="I476" s="36"/>
    </row>
    <row r="477" spans="1:9" ht="12.75">
      <c r="A477" s="38"/>
      <c r="B477" s="38"/>
      <c r="C477" s="38"/>
      <c r="D477" s="38"/>
      <c r="E477" s="38"/>
      <c r="F477" s="52"/>
      <c r="G477" s="53"/>
      <c r="H477" s="53"/>
      <c r="I477" s="36"/>
    </row>
    <row r="478" spans="1:9" ht="12.75">
      <c r="A478" s="38"/>
      <c r="B478" s="38"/>
      <c r="C478" s="38"/>
      <c r="D478" s="38"/>
      <c r="E478" s="38"/>
      <c r="F478" s="52"/>
      <c r="G478" s="53"/>
      <c r="H478" s="53"/>
      <c r="I478" s="36"/>
    </row>
    <row r="479" spans="1:9" ht="12.75">
      <c r="A479" s="38"/>
      <c r="B479" s="38"/>
      <c r="C479" s="38"/>
      <c r="D479" s="38"/>
      <c r="E479" s="38"/>
      <c r="F479" s="52"/>
      <c r="G479" s="53"/>
      <c r="H479" s="53"/>
      <c r="I479" s="36"/>
    </row>
    <row r="480" spans="1:9" ht="12.75">
      <c r="A480" s="38"/>
      <c r="B480" s="38"/>
      <c r="C480" s="38"/>
      <c r="D480" s="38"/>
      <c r="E480" s="38"/>
      <c r="F480" s="52"/>
      <c r="G480" s="53"/>
      <c r="H480" s="53"/>
      <c r="I480" s="36"/>
    </row>
    <row r="481" spans="1:9" ht="12.75">
      <c r="A481" s="38"/>
      <c r="B481" s="38"/>
      <c r="C481" s="38"/>
      <c r="D481" s="38"/>
      <c r="E481" s="38"/>
      <c r="F481" s="52"/>
      <c r="G481" s="53"/>
      <c r="H481" s="53"/>
      <c r="I481" s="36"/>
    </row>
    <row r="482" spans="1:9" ht="12.75">
      <c r="A482" s="38"/>
      <c r="B482" s="38"/>
      <c r="C482" s="38"/>
      <c r="D482" s="38"/>
      <c r="E482" s="38"/>
      <c r="F482" s="52"/>
      <c r="G482" s="53"/>
      <c r="H482" s="53"/>
      <c r="I482" s="36"/>
    </row>
    <row r="483" spans="1:9" ht="12.75">
      <c r="A483" s="38"/>
      <c r="B483" s="38"/>
      <c r="C483" s="38"/>
      <c r="D483" s="38"/>
      <c r="E483" s="38"/>
      <c r="F483" s="52"/>
      <c r="G483" s="53"/>
      <c r="H483" s="53"/>
      <c r="I483" s="36"/>
    </row>
    <row r="484" spans="1:9" ht="12.75">
      <c r="A484" s="38"/>
      <c r="B484" s="38"/>
      <c r="C484" s="38"/>
      <c r="D484" s="38"/>
      <c r="E484" s="38"/>
      <c r="F484" s="52"/>
      <c r="G484" s="53"/>
      <c r="H484" s="53"/>
      <c r="I484" s="36"/>
    </row>
    <row r="485" spans="1:9" ht="12.75">
      <c r="A485" s="38"/>
      <c r="B485" s="38"/>
      <c r="C485" s="38"/>
      <c r="D485" s="38"/>
      <c r="E485" s="38"/>
      <c r="F485" s="52"/>
      <c r="G485" s="53"/>
      <c r="H485" s="53"/>
      <c r="I485" s="36"/>
    </row>
    <row r="486" spans="1:9" ht="12.75">
      <c r="A486" s="38"/>
      <c r="B486" s="38"/>
      <c r="C486" s="38"/>
      <c r="D486" s="38"/>
      <c r="E486" s="38"/>
      <c r="F486" s="52"/>
      <c r="G486" s="53"/>
      <c r="H486" s="53"/>
      <c r="I486" s="36"/>
    </row>
    <row r="487" spans="1:9" ht="12.75">
      <c r="A487" s="38"/>
      <c r="B487" s="38"/>
      <c r="C487" s="38"/>
      <c r="D487" s="38"/>
      <c r="E487" s="38"/>
      <c r="F487" s="52"/>
      <c r="G487" s="53"/>
      <c r="H487" s="53"/>
      <c r="I487" s="36"/>
    </row>
    <row r="488" spans="1:9" ht="12.75">
      <c r="A488" s="38"/>
      <c r="B488" s="38"/>
      <c r="C488" s="38"/>
      <c r="D488" s="38"/>
      <c r="E488" s="38"/>
      <c r="F488" s="52"/>
      <c r="G488" s="53"/>
      <c r="H488" s="53"/>
      <c r="I488" s="36"/>
    </row>
    <row r="489" spans="1:9" ht="12.75">
      <c r="A489" s="38"/>
      <c r="B489" s="38"/>
      <c r="C489" s="38"/>
      <c r="D489" s="38"/>
      <c r="E489" s="38"/>
      <c r="F489" s="52"/>
      <c r="G489" s="53"/>
      <c r="H489" s="53"/>
      <c r="I489" s="36"/>
    </row>
    <row r="490" spans="1:9" ht="12.75">
      <c r="A490" s="38"/>
      <c r="B490" s="38"/>
      <c r="C490" s="38"/>
      <c r="D490" s="38"/>
      <c r="E490" s="38"/>
      <c r="F490" s="52"/>
      <c r="G490" s="53"/>
      <c r="H490" s="53"/>
      <c r="I490" s="36"/>
    </row>
    <row r="491" spans="1:9" ht="12.75">
      <c r="A491" s="38"/>
      <c r="B491" s="38"/>
      <c r="C491" s="38"/>
      <c r="D491" s="38"/>
      <c r="E491" s="38"/>
      <c r="F491" s="52"/>
      <c r="G491" s="53"/>
      <c r="H491" s="53"/>
      <c r="I491" s="36"/>
    </row>
    <row r="492" spans="1:9" ht="12.75">
      <c r="A492" s="38"/>
      <c r="B492" s="38"/>
      <c r="C492" s="38"/>
      <c r="D492" s="38"/>
      <c r="E492" s="38"/>
      <c r="F492" s="52"/>
      <c r="G492" s="53"/>
      <c r="H492" s="53"/>
      <c r="I492" s="36"/>
    </row>
    <row r="493" spans="1:9" ht="12.75">
      <c r="A493" s="38"/>
      <c r="B493" s="38"/>
      <c r="C493" s="38"/>
      <c r="D493" s="38"/>
      <c r="E493" s="38"/>
      <c r="F493" s="52"/>
      <c r="G493" s="53"/>
      <c r="H493" s="53"/>
      <c r="I493" s="36"/>
    </row>
    <row r="494" spans="1:9" ht="12.75">
      <c r="A494" s="38"/>
      <c r="B494" s="38"/>
      <c r="C494" s="38"/>
      <c r="D494" s="38"/>
      <c r="E494" s="38"/>
      <c r="F494" s="52"/>
      <c r="G494" s="53"/>
      <c r="H494" s="53"/>
      <c r="I494" s="36"/>
    </row>
    <row r="495" spans="1:9" ht="12.75">
      <c r="A495" s="38"/>
      <c r="B495" s="38"/>
      <c r="C495" s="38"/>
      <c r="D495" s="38"/>
      <c r="E495" s="38"/>
      <c r="F495" s="52"/>
      <c r="G495" s="53"/>
      <c r="H495" s="53"/>
      <c r="I495" s="36"/>
    </row>
    <row r="496" spans="1:9" ht="12.75">
      <c r="A496" s="38"/>
      <c r="B496" s="38"/>
      <c r="C496" s="38"/>
      <c r="D496" s="38"/>
      <c r="E496" s="38"/>
      <c r="F496" s="52"/>
      <c r="G496" s="53"/>
      <c r="H496" s="53"/>
      <c r="I496" s="36"/>
    </row>
    <row r="497" spans="1:9" ht="12.75">
      <c r="A497" s="38"/>
      <c r="B497" s="38"/>
      <c r="C497" s="38"/>
      <c r="D497" s="38"/>
      <c r="E497" s="38"/>
      <c r="F497" s="52"/>
      <c r="G497" s="53"/>
      <c r="H497" s="53"/>
      <c r="I497" s="36"/>
    </row>
    <row r="498" spans="1:9" ht="12.75">
      <c r="A498" s="38"/>
      <c r="B498" s="38"/>
      <c r="C498" s="38"/>
      <c r="D498" s="38"/>
      <c r="E498" s="38"/>
      <c r="F498" s="52"/>
      <c r="G498" s="53"/>
      <c r="H498" s="53"/>
      <c r="I498" s="36"/>
    </row>
    <row r="499" spans="1:9" ht="12.75">
      <c r="A499" s="38"/>
      <c r="B499" s="38"/>
      <c r="C499" s="38"/>
      <c r="D499" s="38"/>
      <c r="E499" s="38"/>
      <c r="F499" s="52"/>
      <c r="G499" s="53"/>
      <c r="H499" s="53"/>
      <c r="I499" s="36"/>
    </row>
    <row r="500" spans="1:9" ht="12.75">
      <c r="A500" s="38"/>
      <c r="B500" s="38"/>
      <c r="C500" s="38"/>
      <c r="D500" s="38"/>
      <c r="E500" s="38"/>
      <c r="F500" s="52"/>
      <c r="G500" s="53"/>
      <c r="H500" s="53"/>
      <c r="I500" s="36"/>
    </row>
    <row r="501" spans="1:9" ht="12.75">
      <c r="A501" s="38"/>
      <c r="B501" s="38"/>
      <c r="C501" s="38"/>
      <c r="D501" s="38"/>
      <c r="E501" s="38"/>
      <c r="F501" s="52"/>
      <c r="G501" s="53"/>
      <c r="H501" s="53"/>
      <c r="I501" s="36"/>
    </row>
    <row r="502" spans="1:9" ht="12.75">
      <c r="A502" s="38"/>
      <c r="B502" s="38"/>
      <c r="C502" s="38"/>
      <c r="D502" s="38"/>
      <c r="E502" s="38"/>
      <c r="F502" s="52"/>
      <c r="G502" s="53"/>
      <c r="H502" s="53"/>
      <c r="I502" s="36"/>
    </row>
    <row r="503" spans="1:9" ht="12.75">
      <c r="A503" s="38"/>
      <c r="B503" s="38"/>
      <c r="C503" s="38"/>
      <c r="D503" s="38"/>
      <c r="E503" s="38"/>
      <c r="F503" s="52"/>
      <c r="G503" s="53"/>
      <c r="H503" s="53"/>
      <c r="I503" s="36"/>
    </row>
    <row r="504" spans="1:9" ht="12.75">
      <c r="A504" s="38"/>
      <c r="B504" s="38"/>
      <c r="C504" s="38"/>
      <c r="D504" s="38"/>
      <c r="E504" s="38"/>
      <c r="F504" s="52"/>
      <c r="G504" s="53"/>
      <c r="H504" s="53"/>
      <c r="I504" s="36"/>
    </row>
    <row r="505" spans="1:9" ht="12.75">
      <c r="A505" s="38"/>
      <c r="B505" s="38"/>
      <c r="C505" s="38"/>
      <c r="D505" s="38"/>
      <c r="E505" s="38"/>
      <c r="F505" s="52"/>
      <c r="G505" s="53"/>
      <c r="H505" s="53"/>
      <c r="I505" s="36"/>
    </row>
    <row r="506" spans="1:9" ht="12.75">
      <c r="A506" s="38"/>
      <c r="B506" s="38"/>
      <c r="C506" s="38"/>
      <c r="D506" s="38"/>
      <c r="E506" s="38"/>
      <c r="F506" s="52"/>
      <c r="G506" s="53"/>
      <c r="H506" s="53"/>
      <c r="I506" s="36"/>
    </row>
    <row r="507" spans="1:9" ht="12.75">
      <c r="A507" s="38"/>
      <c r="B507" s="38"/>
      <c r="C507" s="38"/>
      <c r="D507" s="38"/>
      <c r="E507" s="38"/>
      <c r="F507" s="52"/>
      <c r="G507" s="53"/>
      <c r="H507" s="53"/>
      <c r="I507" s="36"/>
    </row>
    <row r="508" spans="1:9" ht="12.75">
      <c r="A508" s="38"/>
      <c r="B508" s="38"/>
      <c r="C508" s="38"/>
      <c r="D508" s="38"/>
      <c r="E508" s="38"/>
      <c r="F508" s="52"/>
      <c r="G508" s="53"/>
      <c r="H508" s="53"/>
      <c r="I508" s="36"/>
    </row>
    <row r="509" spans="1:9" ht="12.75">
      <c r="A509" s="38"/>
      <c r="B509" s="38"/>
      <c r="C509" s="38"/>
      <c r="D509" s="38"/>
      <c r="E509" s="38"/>
      <c r="F509" s="52"/>
      <c r="G509" s="53"/>
      <c r="H509" s="53"/>
      <c r="I509" s="36"/>
    </row>
    <row r="510" spans="1:9" ht="12.75">
      <c r="A510" s="38"/>
      <c r="B510" s="38"/>
      <c r="C510" s="38"/>
      <c r="D510" s="38"/>
      <c r="E510" s="38"/>
      <c r="F510" s="52"/>
      <c r="G510" s="53"/>
      <c r="H510" s="53"/>
      <c r="I510" s="36"/>
    </row>
    <row r="511" spans="1:9" ht="12.75">
      <c r="A511" s="38"/>
      <c r="B511" s="38"/>
      <c r="C511" s="38"/>
      <c r="D511" s="38"/>
      <c r="E511" s="38"/>
      <c r="F511" s="52"/>
      <c r="G511" s="53"/>
      <c r="H511" s="53"/>
      <c r="I511" s="36"/>
    </row>
    <row r="512" spans="1:9" ht="12.75">
      <c r="A512" s="38"/>
      <c r="B512" s="38"/>
      <c r="C512" s="38"/>
      <c r="D512" s="38"/>
      <c r="E512" s="38"/>
      <c r="F512" s="52"/>
      <c r="G512" s="53"/>
      <c r="H512" s="53"/>
      <c r="I512" s="36"/>
    </row>
    <row r="513" spans="1:9" ht="12.75">
      <c r="A513" s="38"/>
      <c r="B513" s="38"/>
      <c r="C513" s="38"/>
      <c r="D513" s="38"/>
      <c r="E513" s="38"/>
      <c r="F513" s="52"/>
      <c r="G513" s="53"/>
      <c r="H513" s="53"/>
      <c r="I513" s="36"/>
    </row>
    <row r="514" spans="1:9" ht="12.75">
      <c r="A514" s="38"/>
      <c r="B514" s="38"/>
      <c r="C514" s="38"/>
      <c r="D514" s="38"/>
      <c r="E514" s="38"/>
      <c r="F514" s="52"/>
      <c r="G514" s="53"/>
      <c r="H514" s="53"/>
      <c r="I514" s="36"/>
    </row>
    <row r="515" spans="1:9" ht="12.75">
      <c r="A515" s="38"/>
      <c r="B515" s="38"/>
      <c r="C515" s="38"/>
      <c r="D515" s="38"/>
      <c r="E515" s="38"/>
      <c r="F515" s="52"/>
      <c r="G515" s="53"/>
      <c r="H515" s="53"/>
      <c r="I515" s="36"/>
    </row>
    <row r="516" spans="1:9" ht="12.75">
      <c r="A516" s="38"/>
      <c r="B516" s="38"/>
      <c r="C516" s="38"/>
      <c r="D516" s="38"/>
      <c r="E516" s="38"/>
      <c r="F516" s="52"/>
      <c r="G516" s="53"/>
      <c r="H516" s="53"/>
      <c r="I516" s="36"/>
    </row>
    <row r="517" spans="1:9" ht="12.75">
      <c r="A517" s="38"/>
      <c r="B517" s="38"/>
      <c r="C517" s="38"/>
      <c r="D517" s="38"/>
      <c r="E517" s="38"/>
      <c r="F517" s="52"/>
      <c r="G517" s="53"/>
      <c r="H517" s="53"/>
      <c r="I517" s="36"/>
    </row>
    <row r="518" spans="1:9" ht="12.75">
      <c r="A518" s="38"/>
      <c r="B518" s="38"/>
      <c r="C518" s="38"/>
      <c r="D518" s="38"/>
      <c r="E518" s="38"/>
      <c r="F518" s="52"/>
      <c r="G518" s="53"/>
      <c r="H518" s="53"/>
      <c r="I518" s="36"/>
    </row>
    <row r="519" spans="1:9" ht="12.75">
      <c r="A519" s="38"/>
      <c r="B519" s="38"/>
      <c r="C519" s="38"/>
      <c r="D519" s="38"/>
      <c r="E519" s="38"/>
      <c r="F519" s="52"/>
      <c r="G519" s="53"/>
      <c r="H519" s="53"/>
      <c r="I519" s="36"/>
    </row>
    <row r="520" spans="1:9" ht="12.75">
      <c r="A520" s="38"/>
      <c r="B520" s="38"/>
      <c r="C520" s="38"/>
      <c r="D520" s="38"/>
      <c r="E520" s="38"/>
      <c r="F520" s="52"/>
      <c r="G520" s="53"/>
      <c r="H520" s="53"/>
      <c r="I520" s="36"/>
    </row>
    <row r="521" spans="1:9" ht="12.75">
      <c r="A521" s="38"/>
      <c r="B521" s="38"/>
      <c r="C521" s="38"/>
      <c r="D521" s="38"/>
      <c r="E521" s="38"/>
      <c r="F521" s="52"/>
      <c r="G521" s="53"/>
      <c r="H521" s="53"/>
      <c r="I521" s="36"/>
    </row>
    <row r="522" spans="1:9" ht="12.75">
      <c r="A522" s="38"/>
      <c r="B522" s="38"/>
      <c r="C522" s="38"/>
      <c r="D522" s="38"/>
      <c r="E522" s="38"/>
      <c r="F522" s="52"/>
      <c r="G522" s="53"/>
      <c r="H522" s="53"/>
      <c r="I522" s="36"/>
    </row>
    <row r="523" spans="1:9" ht="12.75">
      <c r="A523" s="38"/>
      <c r="B523" s="38"/>
      <c r="C523" s="38"/>
      <c r="D523" s="38"/>
      <c r="E523" s="38"/>
      <c r="F523" s="52"/>
      <c r="G523" s="53"/>
      <c r="H523" s="53"/>
      <c r="I523" s="36"/>
    </row>
    <row r="524" spans="1:9" ht="12.75">
      <c r="A524" s="38"/>
      <c r="B524" s="38"/>
      <c r="C524" s="38"/>
      <c r="D524" s="38"/>
      <c r="E524" s="38"/>
      <c r="F524" s="52"/>
      <c r="G524" s="53"/>
      <c r="H524" s="53"/>
      <c r="I524" s="36"/>
    </row>
    <row r="525" spans="1:9" ht="12.75">
      <c r="A525" s="38"/>
      <c r="B525" s="38"/>
      <c r="C525" s="38"/>
      <c r="D525" s="38"/>
      <c r="E525" s="38"/>
      <c r="F525" s="52"/>
      <c r="G525" s="53"/>
      <c r="H525" s="53"/>
      <c r="I525" s="36"/>
    </row>
    <row r="526" spans="1:9" ht="12.75">
      <c r="A526" s="38"/>
      <c r="B526" s="38"/>
      <c r="C526" s="38"/>
      <c r="D526" s="38"/>
      <c r="E526" s="38"/>
      <c r="F526" s="52"/>
      <c r="G526" s="53"/>
      <c r="H526" s="53"/>
      <c r="I526" s="36"/>
    </row>
    <row r="527" spans="1:9" ht="12.75">
      <c r="A527" s="38"/>
      <c r="B527" s="38"/>
      <c r="C527" s="38"/>
      <c r="D527" s="38"/>
      <c r="E527" s="38"/>
      <c r="F527" s="52"/>
      <c r="G527" s="53"/>
      <c r="H527" s="53"/>
      <c r="I527" s="36"/>
    </row>
    <row r="528" spans="1:9" ht="12.75">
      <c r="A528" s="38"/>
      <c r="B528" s="38"/>
      <c r="C528" s="38"/>
      <c r="D528" s="38"/>
      <c r="E528" s="38"/>
      <c r="F528" s="52"/>
      <c r="G528" s="53"/>
      <c r="H528" s="53"/>
      <c r="I528" s="36"/>
    </row>
    <row r="529" spans="1:9" ht="12.75">
      <c r="A529" s="38"/>
      <c r="B529" s="38"/>
      <c r="C529" s="38"/>
      <c r="D529" s="38"/>
      <c r="E529" s="38"/>
      <c r="F529" s="52"/>
      <c r="G529" s="53"/>
      <c r="H529" s="53"/>
      <c r="I529" s="36"/>
    </row>
    <row r="530" spans="1:9" ht="12.75">
      <c r="A530" s="38"/>
      <c r="B530" s="38"/>
      <c r="C530" s="38"/>
      <c r="D530" s="38"/>
      <c r="E530" s="38"/>
      <c r="F530" s="52"/>
      <c r="G530" s="53"/>
      <c r="H530" s="53"/>
      <c r="I530" s="36"/>
    </row>
    <row r="531" spans="1:9" ht="12.75">
      <c r="A531" s="38"/>
      <c r="B531" s="38"/>
      <c r="C531" s="38"/>
      <c r="D531" s="38"/>
      <c r="E531" s="38"/>
      <c r="F531" s="52"/>
      <c r="G531" s="53"/>
      <c r="H531" s="53"/>
      <c r="I531" s="36"/>
    </row>
    <row r="532" spans="1:9" ht="12.75">
      <c r="A532" s="38"/>
      <c r="B532" s="38"/>
      <c r="C532" s="38"/>
      <c r="D532" s="38"/>
      <c r="E532" s="38"/>
      <c r="F532" s="52"/>
      <c r="G532" s="53"/>
      <c r="H532" s="53"/>
      <c r="I532" s="36"/>
    </row>
    <row r="533" spans="1:9" ht="12.75">
      <c r="A533" s="38"/>
      <c r="B533" s="38"/>
      <c r="C533" s="38"/>
      <c r="D533" s="38"/>
      <c r="E533" s="38"/>
      <c r="F533" s="52"/>
      <c r="G533" s="53"/>
      <c r="H533" s="53"/>
      <c r="I533" s="36"/>
    </row>
    <row r="534" spans="1:9" ht="12.75">
      <c r="A534" s="38"/>
      <c r="B534" s="38"/>
      <c r="C534" s="38"/>
      <c r="D534" s="38"/>
      <c r="E534" s="38"/>
      <c r="F534" s="52"/>
      <c r="G534" s="53"/>
      <c r="H534" s="53"/>
      <c r="I534" s="36"/>
    </row>
    <row r="535" spans="1:9" ht="12.75">
      <c r="A535" s="38"/>
      <c r="B535" s="38"/>
      <c r="C535" s="38"/>
      <c r="D535" s="38"/>
      <c r="E535" s="38"/>
      <c r="F535" s="52"/>
      <c r="G535" s="53"/>
      <c r="H535" s="53"/>
      <c r="I535" s="36"/>
    </row>
    <row r="536" spans="1:9" ht="12.75">
      <c r="A536" s="38"/>
      <c r="B536" s="38"/>
      <c r="C536" s="38"/>
      <c r="D536" s="38"/>
      <c r="E536" s="38"/>
      <c r="F536" s="52"/>
      <c r="G536" s="53"/>
      <c r="H536" s="53"/>
      <c r="I536" s="36"/>
    </row>
    <row r="537" spans="1:9" ht="12.75">
      <c r="A537" s="38"/>
      <c r="B537" s="38"/>
      <c r="C537" s="38"/>
      <c r="D537" s="38"/>
      <c r="E537" s="38"/>
      <c r="F537" s="52"/>
      <c r="G537" s="53"/>
      <c r="H537" s="53"/>
      <c r="I537" s="36"/>
    </row>
    <row r="538" spans="1:9" ht="12.75">
      <c r="A538" s="38"/>
      <c r="B538" s="38"/>
      <c r="C538" s="38"/>
      <c r="D538" s="38"/>
      <c r="E538" s="38"/>
      <c r="F538" s="52"/>
      <c r="G538" s="53"/>
      <c r="H538" s="53"/>
      <c r="I538" s="36"/>
    </row>
    <row r="539" spans="1:9" ht="12.75">
      <c r="A539" s="38"/>
      <c r="B539" s="38"/>
      <c r="C539" s="38"/>
      <c r="D539" s="38"/>
      <c r="E539" s="38"/>
      <c r="F539" s="52"/>
      <c r="G539" s="53"/>
      <c r="H539" s="53"/>
      <c r="I539" s="36"/>
    </row>
    <row r="540" spans="1:9" ht="12.75">
      <c r="A540" s="38"/>
      <c r="B540" s="38"/>
      <c r="C540" s="38"/>
      <c r="D540" s="38"/>
      <c r="E540" s="38"/>
      <c r="F540" s="52"/>
      <c r="G540" s="53"/>
      <c r="H540" s="53"/>
      <c r="I540" s="36"/>
    </row>
    <row r="541" spans="1:9" ht="12.75">
      <c r="A541" s="38"/>
      <c r="B541" s="38"/>
      <c r="C541" s="38"/>
      <c r="D541" s="38"/>
      <c r="E541" s="38"/>
      <c r="F541" s="52"/>
      <c r="G541" s="53"/>
      <c r="H541" s="53"/>
      <c r="I541" s="36"/>
    </row>
    <row r="542" spans="1:9" ht="12.75">
      <c r="A542" s="38"/>
      <c r="B542" s="38"/>
      <c r="C542" s="38"/>
      <c r="D542" s="38"/>
      <c r="E542" s="38"/>
      <c r="F542" s="52"/>
      <c r="G542" s="53"/>
      <c r="H542" s="53"/>
      <c r="I542" s="36"/>
    </row>
    <row r="543" spans="1:9" ht="12.75">
      <c r="A543" s="38"/>
      <c r="B543" s="38"/>
      <c r="C543" s="38"/>
      <c r="D543" s="38"/>
      <c r="E543" s="38"/>
      <c r="F543" s="52"/>
      <c r="G543" s="53"/>
      <c r="H543" s="53"/>
      <c r="I543" s="36"/>
    </row>
    <row r="544" spans="1:9" ht="12.75">
      <c r="A544" s="38"/>
      <c r="B544" s="38"/>
      <c r="C544" s="38"/>
      <c r="D544" s="38"/>
      <c r="E544" s="38"/>
      <c r="F544" s="52"/>
      <c r="G544" s="53"/>
      <c r="H544" s="53"/>
      <c r="I544" s="36"/>
    </row>
    <row r="545" spans="1:9" ht="12.75">
      <c r="A545" s="38"/>
      <c r="B545" s="38"/>
      <c r="C545" s="38"/>
      <c r="D545" s="38"/>
      <c r="E545" s="38"/>
      <c r="F545" s="52"/>
      <c r="G545" s="53"/>
      <c r="H545" s="53"/>
      <c r="I545" s="36"/>
    </row>
    <row r="546" spans="1:9" ht="12.75">
      <c r="A546" s="38"/>
      <c r="B546" s="38"/>
      <c r="C546" s="38"/>
      <c r="D546" s="38"/>
      <c r="E546" s="38"/>
      <c r="F546" s="52"/>
      <c r="G546" s="53"/>
      <c r="H546" s="53"/>
      <c r="I546" s="36"/>
    </row>
    <row r="547" spans="1:9" ht="12.75">
      <c r="A547" s="38"/>
      <c r="B547" s="38"/>
      <c r="C547" s="38"/>
      <c r="D547" s="38"/>
      <c r="E547" s="38"/>
      <c r="F547" s="52"/>
      <c r="G547" s="53"/>
      <c r="H547" s="53"/>
      <c r="I547" s="36"/>
    </row>
    <row r="548" spans="1:9" ht="12.75">
      <c r="A548" s="38"/>
      <c r="B548" s="38"/>
      <c r="C548" s="38"/>
      <c r="D548" s="38"/>
      <c r="E548" s="38"/>
      <c r="F548" s="52"/>
      <c r="G548" s="53"/>
      <c r="H548" s="53"/>
      <c r="I548" s="36"/>
    </row>
    <row r="549" spans="1:9" ht="12.75">
      <c r="A549" s="38"/>
      <c r="B549" s="38"/>
      <c r="C549" s="38"/>
      <c r="D549" s="38"/>
      <c r="E549" s="38"/>
      <c r="F549" s="52"/>
      <c r="G549" s="53"/>
      <c r="H549" s="53"/>
      <c r="I549" s="36"/>
    </row>
    <row r="550" spans="1:9" ht="12.75">
      <c r="A550" s="38"/>
      <c r="B550" s="38"/>
      <c r="C550" s="38"/>
      <c r="D550" s="38"/>
      <c r="E550" s="38"/>
      <c r="F550" s="52"/>
      <c r="G550" s="53"/>
      <c r="H550" s="53"/>
      <c r="I550" s="36"/>
    </row>
    <row r="551" spans="1:9" ht="12.75">
      <c r="A551" s="38"/>
      <c r="B551" s="38"/>
      <c r="C551" s="38"/>
      <c r="D551" s="38"/>
      <c r="E551" s="38"/>
      <c r="F551" s="52"/>
      <c r="G551" s="53"/>
      <c r="H551" s="53"/>
      <c r="I551" s="36"/>
    </row>
    <row r="552" spans="1:9" ht="12.75">
      <c r="A552" s="38"/>
      <c r="B552" s="38"/>
      <c r="C552" s="38"/>
      <c r="D552" s="38"/>
      <c r="E552" s="38"/>
      <c r="F552" s="52"/>
      <c r="G552" s="53"/>
      <c r="H552" s="53"/>
      <c r="I552" s="36"/>
    </row>
    <row r="553" spans="1:9" ht="12.75">
      <c r="A553" s="38"/>
      <c r="B553" s="38"/>
      <c r="C553" s="38"/>
      <c r="D553" s="38"/>
      <c r="E553" s="38"/>
      <c r="F553" s="52"/>
      <c r="G553" s="53"/>
      <c r="H553" s="53"/>
      <c r="I553" s="36"/>
    </row>
    <row r="554" spans="1:9" ht="12.75">
      <c r="A554" s="38"/>
      <c r="B554" s="38"/>
      <c r="C554" s="38"/>
      <c r="D554" s="38"/>
      <c r="E554" s="38"/>
      <c r="F554" s="52"/>
      <c r="G554" s="53"/>
      <c r="H554" s="53"/>
      <c r="I554" s="36"/>
    </row>
    <row r="555" spans="1:9" ht="12.75">
      <c r="A555" s="38"/>
      <c r="B555" s="38"/>
      <c r="C555" s="38"/>
      <c r="D555" s="38"/>
      <c r="E555" s="38"/>
      <c r="F555" s="52"/>
      <c r="G555" s="53"/>
      <c r="H555" s="53"/>
      <c r="I555" s="36"/>
    </row>
    <row r="556" spans="1:9" ht="12.75">
      <c r="A556" s="38"/>
      <c r="B556" s="38"/>
      <c r="C556" s="38"/>
      <c r="D556" s="38"/>
      <c r="E556" s="38"/>
      <c r="F556" s="52"/>
      <c r="G556" s="53"/>
      <c r="H556" s="53"/>
      <c r="I556" s="36"/>
    </row>
    <row r="557" spans="1:9" ht="12.75">
      <c r="A557" s="38"/>
      <c r="B557" s="38"/>
      <c r="C557" s="38"/>
      <c r="D557" s="38"/>
      <c r="E557" s="38"/>
      <c r="F557" s="52"/>
      <c r="G557" s="53"/>
      <c r="H557" s="53"/>
      <c r="I557" s="36"/>
    </row>
    <row r="558" spans="1:9" ht="12.75">
      <c r="A558" s="38"/>
      <c r="B558" s="38"/>
      <c r="C558" s="38"/>
      <c r="D558" s="38"/>
      <c r="E558" s="38"/>
      <c r="F558" s="52"/>
      <c r="G558" s="53"/>
      <c r="H558" s="53"/>
      <c r="I558" s="36"/>
    </row>
    <row r="559" spans="1:9" ht="12.75">
      <c r="A559" s="38"/>
      <c r="B559" s="38"/>
      <c r="C559" s="38"/>
      <c r="D559" s="38"/>
      <c r="E559" s="38"/>
      <c r="F559" s="52"/>
      <c r="G559" s="53"/>
      <c r="H559" s="53"/>
      <c r="I559" s="36"/>
    </row>
    <row r="560" spans="1:9" ht="12.75">
      <c r="A560" s="38"/>
      <c r="B560" s="38"/>
      <c r="C560" s="38"/>
      <c r="D560" s="38"/>
      <c r="E560" s="38"/>
      <c r="F560" s="52"/>
      <c r="G560" s="53"/>
      <c r="H560" s="53"/>
      <c r="I560" s="36"/>
    </row>
    <row r="561" spans="1:9" ht="12.75">
      <c r="A561" s="38"/>
      <c r="B561" s="38"/>
      <c r="C561" s="38"/>
      <c r="D561" s="38"/>
      <c r="E561" s="38"/>
      <c r="F561" s="52"/>
      <c r="G561" s="53"/>
      <c r="H561" s="53"/>
      <c r="I561" s="36"/>
    </row>
    <row r="562" spans="1:9" ht="12.75">
      <c r="A562" s="38"/>
      <c r="B562" s="38"/>
      <c r="C562" s="38"/>
      <c r="D562" s="38"/>
      <c r="E562" s="38"/>
      <c r="F562" s="52"/>
      <c r="G562" s="53"/>
      <c r="H562" s="53"/>
      <c r="I562" s="36"/>
    </row>
    <row r="563" spans="1:9" ht="12.75">
      <c r="A563" s="38"/>
      <c r="B563" s="38"/>
      <c r="C563" s="38"/>
      <c r="D563" s="38"/>
      <c r="E563" s="38"/>
      <c r="F563" s="52"/>
      <c r="G563" s="53"/>
      <c r="H563" s="53"/>
      <c r="I563" s="36"/>
    </row>
    <row r="564" spans="1:9" ht="12.75">
      <c r="A564" s="38"/>
      <c r="B564" s="38"/>
      <c r="C564" s="38"/>
      <c r="D564" s="38"/>
      <c r="E564" s="38"/>
      <c r="F564" s="52"/>
      <c r="G564" s="53"/>
      <c r="H564" s="53"/>
      <c r="I564" s="36"/>
    </row>
    <row r="565" spans="1:9" ht="12.75">
      <c r="A565" s="38"/>
      <c r="B565" s="38"/>
      <c r="C565" s="38"/>
      <c r="D565" s="38"/>
      <c r="E565" s="38"/>
      <c r="F565" s="52"/>
      <c r="G565" s="53"/>
      <c r="H565" s="53"/>
      <c r="I565" s="36"/>
    </row>
    <row r="566" spans="1:9" ht="12.75">
      <c r="A566" s="38"/>
      <c r="B566" s="38"/>
      <c r="C566" s="38"/>
      <c r="D566" s="38"/>
      <c r="E566" s="38"/>
      <c r="F566" s="52"/>
      <c r="G566" s="53"/>
      <c r="H566" s="53"/>
      <c r="I566" s="36"/>
    </row>
    <row r="567" spans="1:9" ht="12.75">
      <c r="A567" s="38"/>
      <c r="B567" s="38"/>
      <c r="C567" s="38"/>
      <c r="D567" s="38"/>
      <c r="E567" s="38"/>
      <c r="F567" s="52"/>
      <c r="G567" s="53"/>
      <c r="H567" s="53"/>
      <c r="I567" s="36"/>
    </row>
    <row r="568" spans="1:9" ht="12.75">
      <c r="A568" s="38"/>
      <c r="B568" s="38"/>
      <c r="C568" s="38"/>
      <c r="D568" s="38"/>
      <c r="E568" s="38"/>
      <c r="F568" s="52"/>
      <c r="G568" s="53"/>
      <c r="H568" s="53"/>
      <c r="I568" s="36"/>
    </row>
    <row r="569" spans="1:9" ht="12.75">
      <c r="A569" s="38"/>
      <c r="B569" s="38"/>
      <c r="C569" s="38"/>
      <c r="D569" s="38"/>
      <c r="E569" s="38"/>
      <c r="F569" s="52"/>
      <c r="G569" s="53"/>
      <c r="H569" s="53"/>
      <c r="I569" s="36"/>
    </row>
    <row r="570" spans="1:9" ht="12.75">
      <c r="A570" s="38"/>
      <c r="B570" s="38"/>
      <c r="C570" s="38"/>
      <c r="D570" s="38"/>
      <c r="E570" s="38"/>
      <c r="F570" s="52"/>
      <c r="G570" s="53"/>
      <c r="H570" s="53"/>
      <c r="I570" s="36"/>
    </row>
    <row r="571" spans="1:9" ht="12.75">
      <c r="A571" s="38"/>
      <c r="B571" s="38"/>
      <c r="C571" s="38"/>
      <c r="D571" s="38"/>
      <c r="E571" s="38"/>
      <c r="F571" s="52"/>
      <c r="G571" s="53"/>
      <c r="H571" s="53"/>
      <c r="I571" s="36"/>
    </row>
    <row r="572" spans="1:9" ht="12.75">
      <c r="A572" s="38"/>
      <c r="B572" s="38"/>
      <c r="C572" s="38"/>
      <c r="D572" s="38"/>
      <c r="E572" s="38"/>
      <c r="F572" s="52"/>
      <c r="G572" s="53"/>
      <c r="H572" s="53"/>
      <c r="I572" s="36"/>
    </row>
    <row r="573" spans="1:9" ht="12.75">
      <c r="A573" s="38"/>
      <c r="B573" s="38"/>
      <c r="C573" s="38"/>
      <c r="D573" s="38"/>
      <c r="E573" s="38"/>
      <c r="F573" s="52"/>
      <c r="G573" s="53"/>
      <c r="H573" s="53"/>
      <c r="I573" s="36"/>
    </row>
    <row r="574" spans="1:9" ht="12.75">
      <c r="A574" s="38"/>
      <c r="B574" s="38"/>
      <c r="C574" s="38"/>
      <c r="D574" s="38"/>
      <c r="E574" s="38"/>
      <c r="F574" s="52"/>
      <c r="G574" s="53"/>
      <c r="H574" s="53"/>
      <c r="I574" s="36"/>
    </row>
    <row r="575" spans="1:9" ht="12.75">
      <c r="A575" s="38"/>
      <c r="B575" s="38"/>
      <c r="C575" s="38"/>
      <c r="D575" s="38"/>
      <c r="E575" s="38"/>
      <c r="F575" s="52"/>
      <c r="G575" s="53"/>
      <c r="H575" s="53"/>
      <c r="I575" s="36"/>
    </row>
    <row r="576" spans="1:9" ht="12.75">
      <c r="A576" s="38"/>
      <c r="B576" s="38"/>
      <c r="C576" s="38"/>
      <c r="D576" s="38"/>
      <c r="E576" s="38"/>
      <c r="F576" s="52"/>
      <c r="G576" s="53"/>
      <c r="H576" s="53"/>
      <c r="I576" s="36"/>
    </row>
    <row r="577" spans="1:9" ht="12.75">
      <c r="A577" s="38"/>
      <c r="B577" s="38"/>
      <c r="C577" s="38"/>
      <c r="D577" s="38"/>
      <c r="E577" s="38"/>
      <c r="F577" s="52"/>
      <c r="G577" s="53"/>
      <c r="H577" s="53"/>
      <c r="I577" s="36"/>
    </row>
    <row r="578" spans="1:9" ht="12.75">
      <c r="A578" s="38"/>
      <c r="B578" s="38"/>
      <c r="C578" s="38"/>
      <c r="D578" s="38"/>
      <c r="E578" s="38"/>
      <c r="F578" s="52"/>
      <c r="G578" s="53"/>
      <c r="H578" s="53"/>
      <c r="I578" s="36"/>
    </row>
    <row r="579" spans="1:9" ht="12.75">
      <c r="A579" s="38"/>
      <c r="B579" s="38"/>
      <c r="C579" s="38"/>
      <c r="D579" s="38"/>
      <c r="E579" s="38"/>
      <c r="F579" s="52"/>
      <c r="G579" s="53"/>
      <c r="H579" s="53"/>
      <c r="I579" s="36"/>
    </row>
    <row r="580" spans="1:9" ht="12.75">
      <c r="A580" s="38"/>
      <c r="B580" s="38"/>
      <c r="C580" s="38"/>
      <c r="D580" s="38"/>
      <c r="E580" s="38"/>
      <c r="F580" s="52"/>
      <c r="G580" s="53"/>
      <c r="H580" s="53"/>
      <c r="I580" s="36"/>
    </row>
    <row r="581" spans="1:9" ht="12.75">
      <c r="A581" s="38"/>
      <c r="B581" s="38"/>
      <c r="C581" s="38"/>
      <c r="D581" s="38"/>
      <c r="E581" s="38"/>
      <c r="F581" s="52"/>
      <c r="G581" s="53"/>
      <c r="H581" s="53"/>
      <c r="I581" s="36"/>
    </row>
    <row r="582" spans="1:9" ht="12.75">
      <c r="A582" s="38"/>
      <c r="B582" s="38"/>
      <c r="C582" s="38"/>
      <c r="D582" s="38"/>
      <c r="E582" s="38"/>
      <c r="F582" s="52"/>
      <c r="G582" s="53"/>
      <c r="H582" s="53"/>
      <c r="I582" s="36"/>
    </row>
    <row r="583" spans="1:9" ht="12.75">
      <c r="A583" s="38"/>
      <c r="B583" s="38"/>
      <c r="C583" s="38"/>
      <c r="D583" s="38"/>
      <c r="E583" s="38"/>
      <c r="F583" s="52"/>
      <c r="G583" s="53"/>
      <c r="H583" s="53"/>
      <c r="I583" s="36"/>
    </row>
    <row r="584" spans="1:9" ht="12.75">
      <c r="A584" s="38"/>
      <c r="B584" s="38"/>
      <c r="C584" s="38"/>
      <c r="D584" s="38"/>
      <c r="E584" s="38"/>
      <c r="F584" s="52"/>
      <c r="G584" s="53"/>
      <c r="H584" s="53"/>
      <c r="I584" s="36"/>
    </row>
    <row r="585" spans="1:9" ht="12.75">
      <c r="A585" s="38"/>
      <c r="B585" s="38"/>
      <c r="C585" s="38"/>
      <c r="D585" s="38"/>
      <c r="E585" s="38"/>
      <c r="F585" s="52"/>
      <c r="G585" s="53"/>
      <c r="H585" s="53"/>
      <c r="I585" s="36"/>
    </row>
    <row r="586" spans="1:9" ht="12.75">
      <c r="A586" s="38"/>
      <c r="B586" s="38"/>
      <c r="C586" s="38"/>
      <c r="D586" s="38"/>
      <c r="E586" s="38"/>
      <c r="F586" s="52"/>
      <c r="G586" s="53"/>
      <c r="H586" s="53"/>
      <c r="I586" s="36"/>
    </row>
    <row r="587" spans="1:9" ht="12.75">
      <c r="A587" s="38"/>
      <c r="B587" s="38"/>
      <c r="C587" s="38"/>
      <c r="D587" s="38"/>
      <c r="E587" s="38"/>
      <c r="F587" s="52"/>
      <c r="G587" s="53"/>
      <c r="H587" s="53"/>
      <c r="I587" s="36"/>
    </row>
    <row r="588" spans="1:9" ht="12.75">
      <c r="A588" s="38"/>
      <c r="B588" s="38"/>
      <c r="C588" s="38"/>
      <c r="D588" s="38"/>
      <c r="E588" s="38"/>
      <c r="F588" s="52"/>
      <c r="G588" s="53"/>
      <c r="H588" s="53"/>
      <c r="I588" s="36"/>
    </row>
    <row r="589" spans="1:9" ht="12.75">
      <c r="A589" s="38"/>
      <c r="B589" s="38"/>
      <c r="C589" s="38"/>
      <c r="D589" s="38"/>
      <c r="E589" s="38"/>
      <c r="F589" s="52"/>
      <c r="G589" s="53"/>
      <c r="H589" s="53"/>
      <c r="I589" s="36"/>
    </row>
    <row r="590" spans="1:9" ht="12.75">
      <c r="A590" s="38"/>
      <c r="B590" s="38"/>
      <c r="C590" s="38"/>
      <c r="D590" s="38"/>
      <c r="E590" s="38"/>
      <c r="F590" s="52"/>
      <c r="G590" s="53"/>
      <c r="H590" s="53"/>
      <c r="I590" s="36"/>
    </row>
    <row r="591" spans="1:9" ht="12.75">
      <c r="A591" s="38"/>
      <c r="B591" s="38"/>
      <c r="C591" s="38"/>
      <c r="D591" s="38"/>
      <c r="E591" s="38"/>
      <c r="F591" s="52"/>
      <c r="G591" s="53"/>
      <c r="H591" s="53"/>
      <c r="I591" s="36"/>
    </row>
    <row r="592" spans="1:9" ht="12.75">
      <c r="A592" s="38"/>
      <c r="B592" s="38"/>
      <c r="C592" s="38"/>
      <c r="D592" s="38"/>
      <c r="E592" s="38"/>
      <c r="F592" s="52"/>
      <c r="G592" s="53"/>
      <c r="H592" s="53"/>
      <c r="I592" s="36"/>
    </row>
    <row r="593" spans="1:9" ht="12.75">
      <c r="A593" s="38"/>
      <c r="B593" s="38"/>
      <c r="C593" s="38"/>
      <c r="D593" s="38"/>
      <c r="E593" s="38"/>
      <c r="F593" s="52"/>
      <c r="G593" s="53"/>
      <c r="H593" s="53"/>
      <c r="I593" s="36"/>
    </row>
    <row r="594" spans="1:9" ht="12.75">
      <c r="A594" s="38"/>
      <c r="B594" s="38"/>
      <c r="C594" s="38"/>
      <c r="D594" s="38"/>
      <c r="E594" s="38"/>
      <c r="F594" s="52"/>
      <c r="G594" s="53"/>
      <c r="H594" s="53"/>
      <c r="I594" s="36"/>
    </row>
    <row r="595" spans="1:9" ht="12.75">
      <c r="A595" s="38"/>
      <c r="B595" s="38"/>
      <c r="C595" s="38"/>
      <c r="D595" s="38"/>
      <c r="E595" s="38"/>
      <c r="F595" s="52"/>
      <c r="G595" s="53"/>
      <c r="H595" s="53"/>
      <c r="I595" s="36"/>
    </row>
    <row r="596" spans="1:9" ht="12.75">
      <c r="A596" s="38"/>
      <c r="B596" s="38"/>
      <c r="C596" s="38"/>
      <c r="D596" s="38"/>
      <c r="E596" s="38"/>
      <c r="F596" s="52"/>
      <c r="G596" s="53"/>
      <c r="H596" s="53"/>
      <c r="I596" s="36"/>
    </row>
    <row r="597" spans="1:9" ht="12.75">
      <c r="A597" s="38"/>
      <c r="B597" s="38"/>
      <c r="C597" s="38"/>
      <c r="D597" s="38"/>
      <c r="E597" s="38"/>
      <c r="F597" s="52"/>
      <c r="G597" s="53"/>
      <c r="H597" s="53"/>
      <c r="I597" s="36"/>
    </row>
    <row r="598" spans="1:9" ht="12.75">
      <c r="A598" s="38"/>
      <c r="B598" s="38"/>
      <c r="C598" s="38"/>
      <c r="D598" s="38"/>
      <c r="E598" s="38"/>
      <c r="F598" s="52"/>
      <c r="G598" s="53"/>
      <c r="H598" s="53"/>
      <c r="I598" s="36"/>
    </row>
    <row r="599" spans="1:9" ht="12.75">
      <c r="A599" s="38"/>
      <c r="B599" s="38"/>
      <c r="C599" s="38"/>
      <c r="D599" s="38"/>
      <c r="E599" s="38"/>
      <c r="F599" s="52"/>
      <c r="G599" s="53"/>
      <c r="H599" s="53"/>
      <c r="I599" s="36"/>
    </row>
    <row r="600" spans="1:9" ht="12.75">
      <c r="A600" s="38"/>
      <c r="B600" s="38"/>
      <c r="C600" s="38"/>
      <c r="D600" s="38"/>
      <c r="E600" s="38"/>
      <c r="F600" s="52"/>
      <c r="G600" s="53"/>
      <c r="H600" s="53"/>
      <c r="I600" s="36"/>
    </row>
    <row r="601" spans="1:9" ht="12.75">
      <c r="A601" s="38"/>
      <c r="B601" s="38"/>
      <c r="C601" s="38"/>
      <c r="D601" s="38"/>
      <c r="E601" s="38"/>
      <c r="F601" s="52"/>
      <c r="G601" s="53"/>
      <c r="H601" s="53"/>
      <c r="I601" s="36"/>
    </row>
    <row r="602" spans="1:9" ht="12.75">
      <c r="A602" s="38"/>
      <c r="B602" s="38"/>
      <c r="C602" s="38"/>
      <c r="D602" s="38"/>
      <c r="E602" s="38"/>
      <c r="F602" s="52"/>
      <c r="G602" s="53"/>
      <c r="H602" s="53"/>
      <c r="I602" s="36"/>
    </row>
    <row r="603" spans="1:9" ht="12.75">
      <c r="A603" s="38"/>
      <c r="B603" s="38"/>
      <c r="C603" s="38"/>
      <c r="D603" s="38"/>
      <c r="E603" s="38"/>
      <c r="F603" s="52"/>
      <c r="G603" s="53"/>
      <c r="H603" s="53"/>
      <c r="I603" s="36"/>
    </row>
    <row r="604" spans="1:9" ht="12.75">
      <c r="A604" s="38"/>
      <c r="B604" s="38"/>
      <c r="C604" s="38"/>
      <c r="D604" s="38"/>
      <c r="E604" s="38"/>
      <c r="F604" s="52"/>
      <c r="G604" s="53"/>
      <c r="H604" s="53"/>
      <c r="I604" s="36"/>
    </row>
    <row r="605" spans="1:9" ht="12.75">
      <c r="A605" s="38"/>
      <c r="B605" s="38"/>
      <c r="C605" s="38"/>
      <c r="D605" s="38"/>
      <c r="E605" s="38"/>
      <c r="F605" s="52"/>
      <c r="G605" s="53"/>
      <c r="H605" s="53"/>
      <c r="I605" s="36"/>
    </row>
    <row r="606" spans="1:9" ht="12.75">
      <c r="A606" s="38"/>
      <c r="B606" s="38"/>
      <c r="C606" s="38"/>
      <c r="D606" s="38"/>
      <c r="E606" s="38"/>
      <c r="F606" s="52"/>
      <c r="G606" s="53"/>
      <c r="H606" s="53"/>
      <c r="I606" s="36"/>
    </row>
    <row r="607" spans="1:9" ht="12.75">
      <c r="A607" s="38"/>
      <c r="B607" s="38"/>
      <c r="C607" s="38"/>
      <c r="D607" s="38"/>
      <c r="E607" s="38"/>
      <c r="F607" s="52"/>
      <c r="G607" s="53"/>
      <c r="H607" s="53"/>
      <c r="I607" s="36"/>
    </row>
    <row r="608" spans="1:9" ht="12.75">
      <c r="A608" s="38"/>
      <c r="B608" s="38"/>
      <c r="C608" s="38"/>
      <c r="D608" s="38"/>
      <c r="E608" s="38"/>
      <c r="F608" s="52"/>
      <c r="G608" s="53"/>
      <c r="H608" s="53"/>
      <c r="I608" s="36"/>
    </row>
    <row r="609" spans="1:9" ht="12.75">
      <c r="A609" s="38"/>
      <c r="B609" s="38"/>
      <c r="C609" s="38"/>
      <c r="D609" s="38"/>
      <c r="E609" s="38"/>
      <c r="F609" s="52"/>
      <c r="G609" s="53"/>
      <c r="H609" s="53"/>
      <c r="I609" s="36"/>
    </row>
    <row r="610" spans="1:9" ht="12.75">
      <c r="A610" s="38"/>
      <c r="B610" s="38"/>
      <c r="C610" s="38"/>
      <c r="D610" s="38"/>
      <c r="E610" s="38"/>
      <c r="F610" s="52"/>
      <c r="G610" s="53"/>
      <c r="H610" s="53"/>
      <c r="I610" s="36"/>
    </row>
    <row r="611" spans="1:9" ht="12.75">
      <c r="A611" s="38"/>
      <c r="B611" s="38"/>
      <c r="C611" s="38"/>
      <c r="D611" s="38"/>
      <c r="E611" s="38"/>
      <c r="F611" s="52"/>
      <c r="G611" s="53"/>
      <c r="H611" s="53"/>
      <c r="I611" s="36"/>
    </row>
    <row r="612" spans="1:9" ht="12.75">
      <c r="A612" s="38"/>
      <c r="B612" s="38"/>
      <c r="C612" s="38"/>
      <c r="D612" s="38"/>
      <c r="E612" s="38"/>
      <c r="F612" s="52"/>
      <c r="G612" s="53"/>
      <c r="H612" s="53"/>
      <c r="I612" s="36"/>
    </row>
    <row r="613" spans="1:9" ht="12.75">
      <c r="A613" s="38"/>
      <c r="B613" s="38"/>
      <c r="C613" s="38"/>
      <c r="D613" s="38"/>
      <c r="E613" s="38"/>
      <c r="F613" s="52"/>
      <c r="G613" s="53"/>
      <c r="H613" s="53"/>
      <c r="I613" s="36"/>
    </row>
    <row r="614" spans="1:9" ht="12.75">
      <c r="A614" s="38"/>
      <c r="B614" s="38"/>
      <c r="C614" s="38"/>
      <c r="D614" s="38"/>
      <c r="E614" s="38"/>
      <c r="F614" s="52"/>
      <c r="G614" s="53"/>
      <c r="H614" s="53"/>
      <c r="I614" s="36"/>
    </row>
    <row r="615" spans="1:9" ht="12.75">
      <c r="A615" s="38"/>
      <c r="B615" s="38"/>
      <c r="C615" s="38"/>
      <c r="D615" s="38"/>
      <c r="E615" s="38"/>
      <c r="F615" s="52"/>
      <c r="G615" s="53"/>
      <c r="H615" s="53"/>
      <c r="I615" s="36"/>
    </row>
    <row r="616" spans="1:9" ht="12.75">
      <c r="A616" s="38"/>
      <c r="B616" s="38"/>
      <c r="C616" s="38"/>
      <c r="D616" s="38"/>
      <c r="E616" s="38"/>
      <c r="F616" s="52"/>
      <c r="G616" s="53"/>
      <c r="H616" s="53"/>
      <c r="I616" s="36"/>
    </row>
    <row r="617" spans="1:9" ht="12.75">
      <c r="A617" s="38"/>
      <c r="B617" s="38"/>
      <c r="C617" s="38"/>
      <c r="D617" s="38"/>
      <c r="E617" s="38"/>
      <c r="F617" s="52"/>
      <c r="G617" s="53"/>
      <c r="H617" s="53"/>
      <c r="I617" s="36"/>
    </row>
    <row r="618" spans="1:9" ht="12.75">
      <c r="A618" s="38"/>
      <c r="B618" s="38"/>
      <c r="C618" s="38"/>
      <c r="D618" s="38"/>
      <c r="E618" s="38"/>
      <c r="F618" s="52"/>
      <c r="G618" s="53"/>
      <c r="H618" s="53"/>
      <c r="I618" s="36"/>
    </row>
    <row r="619" spans="1:9" ht="12.75">
      <c r="A619" s="38"/>
      <c r="B619" s="38"/>
      <c r="C619" s="38"/>
      <c r="D619" s="38"/>
      <c r="E619" s="38"/>
      <c r="F619" s="52"/>
      <c r="G619" s="53"/>
      <c r="H619" s="53"/>
      <c r="I619" s="36"/>
    </row>
    <row r="620" spans="1:9" ht="12.75">
      <c r="A620" s="38"/>
      <c r="B620" s="38"/>
      <c r="C620" s="38"/>
      <c r="D620" s="38"/>
      <c r="E620" s="38"/>
      <c r="F620" s="52"/>
      <c r="G620" s="53"/>
      <c r="H620" s="53"/>
      <c r="I620" s="36"/>
    </row>
    <row r="621" spans="1:9" ht="12.75">
      <c r="A621" s="38"/>
      <c r="B621" s="38"/>
      <c r="C621" s="38"/>
      <c r="D621" s="38"/>
      <c r="E621" s="38"/>
      <c r="F621" s="52"/>
      <c r="G621" s="53"/>
      <c r="H621" s="53"/>
      <c r="I621" s="36"/>
    </row>
    <row r="622" spans="1:9" ht="12.75">
      <c r="A622" s="38"/>
      <c r="B622" s="38"/>
      <c r="C622" s="38"/>
      <c r="D622" s="38"/>
      <c r="E622" s="38"/>
      <c r="F622" s="52"/>
      <c r="G622" s="53"/>
      <c r="H622" s="53"/>
      <c r="I622" s="36"/>
    </row>
    <row r="623" spans="1:9" ht="12.75">
      <c r="A623" s="38"/>
      <c r="B623" s="38"/>
      <c r="C623" s="38"/>
      <c r="D623" s="38"/>
      <c r="E623" s="38"/>
      <c r="F623" s="52"/>
      <c r="G623" s="53"/>
      <c r="H623" s="53"/>
      <c r="I623" s="36"/>
    </row>
    <row r="624" spans="1:9" ht="12.75">
      <c r="A624" s="38"/>
      <c r="B624" s="38"/>
      <c r="C624" s="38"/>
      <c r="D624" s="38"/>
      <c r="E624" s="38"/>
      <c r="F624" s="52"/>
      <c r="G624" s="53"/>
      <c r="H624" s="53"/>
      <c r="I624" s="36"/>
    </row>
    <row r="625" spans="1:9" ht="12.75">
      <c r="A625" s="38"/>
      <c r="B625" s="38"/>
      <c r="C625" s="38"/>
      <c r="D625" s="38"/>
      <c r="E625" s="38"/>
      <c r="F625" s="52"/>
      <c r="G625" s="53"/>
      <c r="H625" s="53"/>
      <c r="I625" s="36"/>
    </row>
    <row r="626" spans="1:9" ht="12.75">
      <c r="A626" s="38"/>
      <c r="B626" s="38"/>
      <c r="C626" s="38"/>
      <c r="D626" s="38"/>
      <c r="E626" s="38"/>
      <c r="F626" s="52"/>
      <c r="G626" s="53"/>
      <c r="H626" s="53"/>
      <c r="I626" s="36"/>
    </row>
    <row r="627" spans="1:9" ht="12.75">
      <c r="A627" s="38"/>
      <c r="B627" s="38"/>
      <c r="C627" s="38"/>
      <c r="D627" s="38"/>
      <c r="E627" s="38"/>
      <c r="F627" s="52"/>
      <c r="G627" s="53"/>
      <c r="H627" s="53"/>
      <c r="I627" s="36"/>
    </row>
    <row r="628" spans="1:9" ht="12.75">
      <c r="A628" s="38"/>
      <c r="B628" s="38"/>
      <c r="C628" s="38"/>
      <c r="D628" s="38"/>
      <c r="E628" s="38"/>
      <c r="F628" s="52"/>
      <c r="G628" s="53"/>
      <c r="H628" s="53"/>
      <c r="I628" s="36"/>
    </row>
    <row r="629" spans="1:9" ht="12.75">
      <c r="A629" s="38"/>
      <c r="B629" s="38"/>
      <c r="C629" s="38"/>
      <c r="D629" s="38"/>
      <c r="E629" s="38"/>
      <c r="F629" s="52"/>
      <c r="G629" s="53"/>
      <c r="H629" s="53"/>
      <c r="I629" s="36"/>
    </row>
    <row r="630" spans="1:9" ht="12.75">
      <c r="A630" s="38"/>
      <c r="B630" s="38"/>
      <c r="C630" s="38"/>
      <c r="D630" s="38"/>
      <c r="E630" s="38"/>
      <c r="F630" s="52"/>
      <c r="G630" s="53"/>
      <c r="H630" s="53"/>
      <c r="I630" s="36"/>
    </row>
    <row r="631" spans="1:9" ht="12.75">
      <c r="A631" s="38"/>
      <c r="B631" s="38"/>
      <c r="C631" s="38"/>
      <c r="D631" s="38"/>
      <c r="E631" s="38"/>
      <c r="F631" s="52"/>
      <c r="G631" s="53"/>
      <c r="H631" s="53"/>
      <c r="I631" s="36"/>
    </row>
    <row r="632" spans="1:9" ht="12.75">
      <c r="A632" s="38"/>
      <c r="B632" s="38"/>
      <c r="C632" s="38"/>
      <c r="D632" s="38"/>
      <c r="E632" s="38"/>
      <c r="F632" s="52"/>
      <c r="G632" s="53"/>
      <c r="H632" s="53"/>
      <c r="I632" s="36"/>
    </row>
    <row r="633" spans="1:9" ht="12.75">
      <c r="A633" s="38"/>
      <c r="B633" s="38"/>
      <c r="C633" s="38"/>
      <c r="D633" s="38"/>
      <c r="E633" s="38"/>
      <c r="F633" s="52"/>
      <c r="G633" s="53"/>
      <c r="H633" s="53"/>
      <c r="I633" s="36"/>
    </row>
    <row r="634" spans="1:9" ht="12.75">
      <c r="A634" s="38"/>
      <c r="B634" s="38"/>
      <c r="C634" s="38"/>
      <c r="D634" s="38"/>
      <c r="E634" s="38"/>
      <c r="F634" s="52"/>
      <c r="G634" s="53"/>
      <c r="H634" s="53"/>
      <c r="I634" s="36"/>
    </row>
    <row r="635" spans="1:9" ht="12.75">
      <c r="A635" s="38"/>
      <c r="B635" s="38"/>
      <c r="C635" s="38"/>
      <c r="D635" s="38"/>
      <c r="E635" s="38"/>
      <c r="F635" s="52"/>
      <c r="G635" s="53"/>
      <c r="H635" s="53"/>
      <c r="I635" s="36"/>
    </row>
    <row r="636" spans="1:9" ht="12.75">
      <c r="A636" s="38"/>
      <c r="B636" s="38"/>
      <c r="C636" s="38"/>
      <c r="D636" s="38"/>
      <c r="E636" s="38"/>
      <c r="F636" s="52"/>
      <c r="G636" s="53"/>
      <c r="H636" s="53"/>
      <c r="I636" s="36"/>
    </row>
    <row r="637" spans="1:9" ht="12.75">
      <c r="A637" s="38"/>
      <c r="B637" s="38"/>
      <c r="C637" s="38"/>
      <c r="D637" s="38"/>
      <c r="E637" s="38"/>
      <c r="F637" s="52"/>
      <c r="G637" s="53"/>
      <c r="H637" s="53"/>
      <c r="I637" s="36"/>
    </row>
    <row r="638" spans="1:9" ht="12.75">
      <c r="A638" s="38"/>
      <c r="B638" s="38"/>
      <c r="C638" s="38"/>
      <c r="D638" s="38"/>
      <c r="E638" s="38"/>
      <c r="F638" s="52"/>
      <c r="G638" s="53"/>
      <c r="H638" s="53"/>
      <c r="I638" s="36"/>
    </row>
    <row r="639" spans="1:9" ht="12.75">
      <c r="A639" s="38"/>
      <c r="B639" s="38"/>
      <c r="C639" s="38"/>
      <c r="D639" s="38"/>
      <c r="E639" s="38"/>
      <c r="F639" s="52"/>
      <c r="G639" s="53"/>
      <c r="H639" s="53"/>
      <c r="I639" s="36"/>
    </row>
    <row r="640" spans="1:9" ht="12.75">
      <c r="A640" s="38"/>
      <c r="B640" s="38"/>
      <c r="C640" s="38"/>
      <c r="D640" s="38"/>
      <c r="E640" s="38"/>
      <c r="F640" s="52"/>
      <c r="G640" s="53"/>
      <c r="H640" s="53"/>
      <c r="I640" s="36"/>
    </row>
    <row r="641" spans="1:9" ht="12.75">
      <c r="A641" s="38"/>
      <c r="B641" s="38"/>
      <c r="C641" s="38"/>
      <c r="D641" s="38"/>
      <c r="E641" s="38"/>
      <c r="F641" s="52"/>
      <c r="G641" s="53"/>
      <c r="H641" s="53"/>
      <c r="I641" s="36"/>
    </row>
    <row r="642" spans="1:9" ht="12.75">
      <c r="A642" s="38"/>
      <c r="B642" s="38"/>
      <c r="C642" s="38"/>
      <c r="D642" s="38"/>
      <c r="E642" s="38"/>
      <c r="F642" s="52"/>
      <c r="G642" s="53"/>
      <c r="H642" s="53"/>
      <c r="I642" s="36"/>
    </row>
    <row r="643" spans="1:9" ht="12.75">
      <c r="A643" s="38"/>
      <c r="B643" s="38"/>
      <c r="C643" s="38"/>
      <c r="D643" s="38"/>
      <c r="E643" s="38"/>
      <c r="F643" s="52"/>
      <c r="G643" s="53"/>
      <c r="H643" s="53"/>
      <c r="I643" s="36"/>
    </row>
    <row r="644" spans="1:9" ht="12.75">
      <c r="A644" s="38"/>
      <c r="B644" s="38"/>
      <c r="C644" s="38"/>
      <c r="D644" s="38"/>
      <c r="E644" s="38"/>
      <c r="F644" s="52"/>
      <c r="G644" s="53"/>
      <c r="H644" s="53"/>
      <c r="I644" s="36"/>
    </row>
    <row r="645" spans="1:9" ht="12.75">
      <c r="A645" s="38"/>
      <c r="B645" s="38"/>
      <c r="C645" s="38"/>
      <c r="D645" s="38"/>
      <c r="E645" s="38"/>
      <c r="F645" s="52"/>
      <c r="G645" s="53"/>
      <c r="H645" s="53"/>
      <c r="I645" s="36"/>
    </row>
    <row r="646" spans="1:9" ht="12.75">
      <c r="A646" s="38"/>
      <c r="B646" s="38"/>
      <c r="C646" s="38"/>
      <c r="D646" s="38"/>
      <c r="E646" s="38"/>
      <c r="F646" s="52"/>
      <c r="G646" s="53"/>
      <c r="H646" s="53"/>
      <c r="I646" s="36"/>
    </row>
    <row r="647" spans="1:9" ht="12.75">
      <c r="A647" s="38"/>
      <c r="B647" s="38"/>
      <c r="C647" s="38"/>
      <c r="D647" s="38"/>
      <c r="E647" s="38"/>
      <c r="F647" s="52"/>
      <c r="G647" s="53"/>
      <c r="H647" s="53"/>
      <c r="I647" s="36"/>
    </row>
    <row r="648" spans="1:9" ht="12.75">
      <c r="A648" s="38"/>
      <c r="B648" s="38"/>
      <c r="C648" s="38"/>
      <c r="D648" s="38"/>
      <c r="E648" s="38"/>
      <c r="F648" s="52"/>
      <c r="G648" s="53"/>
      <c r="H648" s="53"/>
      <c r="I648" s="36"/>
    </row>
    <row r="649" spans="1:9" ht="12.75">
      <c r="A649" s="38"/>
      <c r="B649" s="38"/>
      <c r="C649" s="38"/>
      <c r="D649" s="38"/>
      <c r="E649" s="38"/>
      <c r="F649" s="52"/>
      <c r="G649" s="53"/>
      <c r="H649" s="53"/>
      <c r="I649" s="36"/>
    </row>
    <row r="650" spans="1:9" ht="12.75">
      <c r="A650" s="38"/>
      <c r="B650" s="38"/>
      <c r="C650" s="38"/>
      <c r="D650" s="38"/>
      <c r="E650" s="38"/>
      <c r="F650" s="52"/>
      <c r="G650" s="53"/>
      <c r="H650" s="53"/>
      <c r="I650" s="36"/>
    </row>
    <row r="651" spans="1:9" ht="12.75">
      <c r="A651" s="38"/>
      <c r="B651" s="38"/>
      <c r="C651" s="38"/>
      <c r="D651" s="38"/>
      <c r="E651" s="38"/>
      <c r="F651" s="52"/>
      <c r="G651" s="53"/>
      <c r="H651" s="53"/>
      <c r="I651" s="36"/>
    </row>
    <row r="652" spans="1:9" ht="12.75">
      <c r="A652" s="38"/>
      <c r="B652" s="38"/>
      <c r="C652" s="38"/>
      <c r="D652" s="38"/>
      <c r="E652" s="38"/>
      <c r="F652" s="52"/>
      <c r="G652" s="53"/>
      <c r="H652" s="53"/>
      <c r="I652" s="36"/>
    </row>
    <row r="653" spans="1:9" ht="12.75">
      <c r="A653" s="38"/>
      <c r="B653" s="38"/>
      <c r="C653" s="38"/>
      <c r="D653" s="38"/>
      <c r="E653" s="38"/>
      <c r="F653" s="52"/>
      <c r="G653" s="53"/>
      <c r="H653" s="53"/>
      <c r="I653" s="36"/>
    </row>
    <row r="654" spans="1:9" ht="12.75">
      <c r="A654" s="38"/>
      <c r="B654" s="38"/>
      <c r="C654" s="38"/>
      <c r="D654" s="38"/>
      <c r="E654" s="38"/>
      <c r="F654" s="52"/>
      <c r="G654" s="53"/>
      <c r="H654" s="53"/>
      <c r="I654" s="36"/>
    </row>
    <row r="655" spans="1:9" ht="12.75">
      <c r="A655" s="38"/>
      <c r="B655" s="38"/>
      <c r="C655" s="38"/>
      <c r="D655" s="38"/>
      <c r="E655" s="38"/>
      <c r="F655" s="52"/>
      <c r="G655" s="53"/>
      <c r="H655" s="53"/>
      <c r="I655" s="36"/>
    </row>
    <row r="656" spans="1:9" ht="12.75">
      <c r="A656" s="38"/>
      <c r="B656" s="38"/>
      <c r="C656" s="38"/>
      <c r="D656" s="38"/>
      <c r="E656" s="38"/>
      <c r="F656" s="52"/>
      <c r="G656" s="53"/>
      <c r="H656" s="53"/>
      <c r="I656" s="36"/>
    </row>
    <row r="657" spans="1:9" ht="12.75">
      <c r="A657" s="38"/>
      <c r="B657" s="38"/>
      <c r="C657" s="38"/>
      <c r="D657" s="38"/>
      <c r="E657" s="38"/>
      <c r="F657" s="52"/>
      <c r="G657" s="53"/>
      <c r="H657" s="53"/>
      <c r="I657" s="36"/>
    </row>
    <row r="658" spans="1:9" ht="12.75">
      <c r="A658" s="38"/>
      <c r="B658" s="38"/>
      <c r="C658" s="38"/>
      <c r="D658" s="38"/>
      <c r="E658" s="38"/>
      <c r="F658" s="52"/>
      <c r="G658" s="53"/>
      <c r="H658" s="53"/>
      <c r="I658" s="36"/>
    </row>
    <row r="659" spans="1:9" ht="12.75">
      <c r="A659" s="38"/>
      <c r="B659" s="38"/>
      <c r="C659" s="38"/>
      <c r="D659" s="38"/>
      <c r="E659" s="38"/>
      <c r="F659" s="52"/>
      <c r="G659" s="53"/>
      <c r="H659" s="53"/>
      <c r="I659" s="36"/>
    </row>
    <row r="660" spans="1:9" ht="12.75">
      <c r="A660" s="38"/>
      <c r="B660" s="38"/>
      <c r="C660" s="38"/>
      <c r="D660" s="38"/>
      <c r="E660" s="38"/>
      <c r="F660" s="52"/>
      <c r="G660" s="53"/>
      <c r="H660" s="53"/>
      <c r="I660" s="36"/>
    </row>
    <row r="661" spans="1:9" ht="12.75">
      <c r="A661" s="38"/>
      <c r="B661" s="38"/>
      <c r="C661" s="38"/>
      <c r="D661" s="38"/>
      <c r="E661" s="38"/>
      <c r="F661" s="52"/>
      <c r="G661" s="53"/>
      <c r="H661" s="53"/>
      <c r="I661" s="36"/>
    </row>
    <row r="662" spans="1:9" ht="12.75">
      <c r="A662" s="38"/>
      <c r="B662" s="38"/>
      <c r="C662" s="38"/>
      <c r="D662" s="38"/>
      <c r="E662" s="38"/>
      <c r="F662" s="52"/>
      <c r="G662" s="53"/>
      <c r="H662" s="53"/>
      <c r="I662" s="36"/>
    </row>
    <row r="663" spans="1:9" ht="12.75">
      <c r="A663" s="38"/>
      <c r="B663" s="38"/>
      <c r="C663" s="38"/>
      <c r="D663" s="38"/>
      <c r="E663" s="38"/>
      <c r="F663" s="52"/>
      <c r="G663" s="53"/>
      <c r="H663" s="53"/>
      <c r="I663" s="36"/>
    </row>
    <row r="664" spans="1:9" ht="12.75">
      <c r="A664" s="38"/>
      <c r="B664" s="38"/>
      <c r="C664" s="38"/>
      <c r="D664" s="38"/>
      <c r="E664" s="38"/>
      <c r="F664" s="52"/>
      <c r="G664" s="53"/>
      <c r="H664" s="53"/>
      <c r="I664" s="36"/>
    </row>
    <row r="665" spans="1:9" ht="12.75">
      <c r="A665" s="38"/>
      <c r="B665" s="38"/>
      <c r="C665" s="38"/>
      <c r="D665" s="38"/>
      <c r="E665" s="38"/>
      <c r="F665" s="52"/>
      <c r="G665" s="53"/>
      <c r="H665" s="53"/>
      <c r="I665" s="36"/>
    </row>
    <row r="666" spans="1:9" ht="12.75">
      <c r="A666" s="38"/>
      <c r="B666" s="38"/>
      <c r="C666" s="38"/>
      <c r="D666" s="38"/>
      <c r="E666" s="38"/>
      <c r="F666" s="52"/>
      <c r="G666" s="53"/>
      <c r="H666" s="53"/>
      <c r="I666" s="36"/>
    </row>
    <row r="667" spans="1:9" ht="12.75">
      <c r="A667" s="38"/>
      <c r="B667" s="38"/>
      <c r="C667" s="38"/>
      <c r="D667" s="38"/>
      <c r="E667" s="38"/>
      <c r="F667" s="52"/>
      <c r="G667" s="53"/>
      <c r="H667" s="53"/>
      <c r="I667" s="36"/>
    </row>
    <row r="668" spans="1:9" ht="12.75">
      <c r="A668" s="38"/>
      <c r="B668" s="38"/>
      <c r="C668" s="38"/>
      <c r="D668" s="38"/>
      <c r="E668" s="38"/>
      <c r="F668" s="52"/>
      <c r="G668" s="53"/>
      <c r="H668" s="53"/>
      <c r="I668" s="36"/>
    </row>
    <row r="669" spans="1:9" ht="12.75">
      <c r="A669" s="38"/>
      <c r="B669" s="38"/>
      <c r="C669" s="38"/>
      <c r="D669" s="38"/>
      <c r="E669" s="38"/>
      <c r="F669" s="52"/>
      <c r="G669" s="53"/>
      <c r="H669" s="53"/>
      <c r="I669" s="36"/>
    </row>
    <row r="670" spans="1:9" ht="12.75">
      <c r="A670" s="38"/>
      <c r="B670" s="38"/>
      <c r="C670" s="38"/>
      <c r="D670" s="38"/>
      <c r="E670" s="38"/>
      <c r="F670" s="52"/>
      <c r="G670" s="53"/>
      <c r="H670" s="53"/>
      <c r="I670" s="36"/>
    </row>
    <row r="671" spans="1:9" ht="12.75">
      <c r="A671" s="38"/>
      <c r="B671" s="38"/>
      <c r="C671" s="38"/>
      <c r="D671" s="38"/>
      <c r="E671" s="38"/>
      <c r="F671" s="52"/>
      <c r="G671" s="53"/>
      <c r="H671" s="53"/>
      <c r="I671" s="36"/>
    </row>
    <row r="672" spans="1:9" ht="12.75">
      <c r="A672" s="38"/>
      <c r="B672" s="38"/>
      <c r="C672" s="38"/>
      <c r="D672" s="38"/>
      <c r="E672" s="38"/>
      <c r="F672" s="52"/>
      <c r="G672" s="53"/>
      <c r="H672" s="53"/>
      <c r="I672" s="36"/>
    </row>
    <row r="673" spans="1:9" ht="12.75">
      <c r="A673" s="38"/>
      <c r="B673" s="38"/>
      <c r="C673" s="38"/>
      <c r="D673" s="38"/>
      <c r="E673" s="38"/>
      <c r="F673" s="52"/>
      <c r="G673" s="53"/>
      <c r="H673" s="53"/>
      <c r="I673" s="36"/>
    </row>
    <row r="674" spans="1:9" ht="12.75">
      <c r="A674" s="38"/>
      <c r="B674" s="38"/>
      <c r="C674" s="38"/>
      <c r="D674" s="38"/>
      <c r="E674" s="38"/>
      <c r="F674" s="52"/>
      <c r="G674" s="53"/>
      <c r="H674" s="53"/>
      <c r="I674" s="36"/>
    </row>
    <row r="675" spans="1:9" ht="12.75">
      <c r="A675" s="38"/>
      <c r="B675" s="38"/>
      <c r="C675" s="38"/>
      <c r="D675" s="38"/>
      <c r="E675" s="38"/>
      <c r="F675" s="52"/>
      <c r="G675" s="53"/>
      <c r="H675" s="53"/>
      <c r="I675" s="36"/>
    </row>
    <row r="676" spans="1:9" ht="12.75">
      <c r="A676" s="38"/>
      <c r="B676" s="38"/>
      <c r="C676" s="38"/>
      <c r="D676" s="38"/>
      <c r="E676" s="38"/>
      <c r="F676" s="52"/>
      <c r="G676" s="53"/>
      <c r="H676" s="53"/>
      <c r="I676" s="36"/>
    </row>
    <row r="677" spans="1:9" ht="12.75">
      <c r="A677" s="38"/>
      <c r="B677" s="38"/>
      <c r="C677" s="38"/>
      <c r="D677" s="38"/>
      <c r="E677" s="38"/>
      <c r="F677" s="52"/>
      <c r="G677" s="53"/>
      <c r="H677" s="53"/>
      <c r="I677" s="36"/>
    </row>
    <row r="678" spans="1:9" ht="12.75">
      <c r="A678" s="38"/>
      <c r="B678" s="38"/>
      <c r="C678" s="38"/>
      <c r="D678" s="38"/>
      <c r="E678" s="38"/>
      <c r="F678" s="52"/>
      <c r="G678" s="53"/>
      <c r="H678" s="53"/>
      <c r="I678" s="36"/>
    </row>
  </sheetData>
  <sheetProtection/>
  <mergeCells count="1">
    <mergeCell ref="D1:H1"/>
  </mergeCells>
  <printOptions/>
  <pageMargins left="0.25" right="0.26" top="0.57" bottom="1" header="0.5" footer="0.5"/>
  <pageSetup horizontalDpi="600" verticalDpi="600" orientation="portrait" r:id="rId2"/>
  <headerFooter alignWithMargins="0">
    <oddFooter>&amp;L&amp;Z&amp;F&amp;RPage &amp;P
</oddFooter>
  </headerFooter>
  <drawing r:id="rId1"/>
</worksheet>
</file>

<file path=xl/worksheets/sheet4.xml><?xml version="1.0" encoding="utf-8"?>
<worksheet xmlns="http://schemas.openxmlformats.org/spreadsheetml/2006/main" xmlns:r="http://schemas.openxmlformats.org/officeDocument/2006/relationships">
  <dimension ref="A1:G677"/>
  <sheetViews>
    <sheetView showGridLines="0" zoomScale="75" zoomScaleNormal="75" zoomScaleSheetLayoutView="77" zoomScalePageLayoutView="0" workbookViewId="0" topLeftCell="A1">
      <selection activeCell="A1" sqref="A1"/>
    </sheetView>
  </sheetViews>
  <sheetFormatPr defaultColWidth="19.421875" defaultRowHeight="12.75"/>
  <cols>
    <col min="1" max="1" width="40.7109375" style="129" customWidth="1"/>
    <col min="2" max="2" width="58.421875" style="129" customWidth="1"/>
    <col min="3" max="3" width="16.421875" style="139" customWidth="1"/>
    <col min="4" max="4" width="19.8515625" style="140" bestFit="1" customWidth="1"/>
    <col min="5" max="5" width="16.421875" style="141" customWidth="1"/>
    <col min="6" max="6" width="21.140625" style="142" customWidth="1"/>
    <col min="7" max="7" width="19.421875" style="128" customWidth="1"/>
    <col min="8" max="16384" width="19.421875" style="129" customWidth="1"/>
  </cols>
  <sheetData>
    <row r="1" spans="1:6" ht="65.25" customHeight="1">
      <c r="A1" s="154"/>
      <c r="B1" s="291" t="s">
        <v>131</v>
      </c>
      <c r="C1" s="291"/>
      <c r="D1" s="291"/>
      <c r="E1" s="291"/>
      <c r="F1" s="291"/>
    </row>
    <row r="2" spans="1:7" s="131" customFormat="1" ht="17.25" customHeight="1" thickBot="1">
      <c r="A2" s="292" t="s">
        <v>137</v>
      </c>
      <c r="B2" s="293"/>
      <c r="C2" s="293"/>
      <c r="D2" s="293"/>
      <c r="E2" s="293"/>
      <c r="F2" s="293"/>
      <c r="G2" s="130"/>
    </row>
    <row r="3" spans="1:7" s="131" customFormat="1" ht="23.25" customHeight="1" thickTop="1">
      <c r="A3" s="234"/>
      <c r="B3" s="146"/>
      <c r="C3" s="295">
        <v>2004</v>
      </c>
      <c r="D3" s="296"/>
      <c r="E3" s="295">
        <v>2005</v>
      </c>
      <c r="F3" s="296"/>
      <c r="G3" s="130"/>
    </row>
    <row r="4" spans="1:6" ht="32.25" customHeight="1">
      <c r="A4" s="3"/>
      <c r="B4" s="238"/>
      <c r="C4" s="239" t="s">
        <v>56</v>
      </c>
      <c r="D4" s="240" t="s">
        <v>57</v>
      </c>
      <c r="E4" s="241" t="s">
        <v>56</v>
      </c>
      <c r="F4" s="239" t="s">
        <v>57</v>
      </c>
    </row>
    <row r="5" spans="1:6" ht="15">
      <c r="A5" s="235" t="s">
        <v>115</v>
      </c>
      <c r="B5" s="242" t="s">
        <v>1</v>
      </c>
      <c r="C5" s="243">
        <v>8</v>
      </c>
      <c r="D5" s="244">
        <v>899925</v>
      </c>
      <c r="E5" s="243">
        <v>6</v>
      </c>
      <c r="F5" s="244">
        <v>503861</v>
      </c>
    </row>
    <row r="6" spans="1:6" ht="15">
      <c r="A6" s="236"/>
      <c r="B6" s="242" t="s">
        <v>35</v>
      </c>
      <c r="C6" s="243">
        <v>10</v>
      </c>
      <c r="D6" s="244">
        <v>423792</v>
      </c>
      <c r="E6" s="243">
        <v>8</v>
      </c>
      <c r="F6" s="244">
        <v>925985</v>
      </c>
    </row>
    <row r="7" spans="1:6" ht="15">
      <c r="A7" s="236"/>
      <c r="B7" s="242" t="s">
        <v>36</v>
      </c>
      <c r="C7" s="243">
        <v>1</v>
      </c>
      <c r="D7" s="244">
        <v>315764</v>
      </c>
      <c r="E7" s="243"/>
      <c r="F7" s="244"/>
    </row>
    <row r="8" spans="1:6" ht="15">
      <c r="A8" s="236"/>
      <c r="B8" s="242" t="s">
        <v>2</v>
      </c>
      <c r="C8" s="243">
        <v>15</v>
      </c>
      <c r="D8" s="244">
        <v>1222722</v>
      </c>
      <c r="E8" s="243">
        <v>16</v>
      </c>
      <c r="F8" s="244">
        <v>1566191</v>
      </c>
    </row>
    <row r="9" spans="1:6" ht="15">
      <c r="A9" s="236"/>
      <c r="B9" s="242" t="s">
        <v>82</v>
      </c>
      <c r="C9" s="243">
        <v>2</v>
      </c>
      <c r="D9" s="244">
        <v>282174</v>
      </c>
      <c r="E9" s="243">
        <v>3</v>
      </c>
      <c r="F9" s="244">
        <v>854448</v>
      </c>
    </row>
    <row r="10" spans="1:6" ht="15">
      <c r="A10" s="236"/>
      <c r="B10" s="242" t="s">
        <v>4</v>
      </c>
      <c r="C10" s="243">
        <v>7</v>
      </c>
      <c r="D10" s="244">
        <v>1186741</v>
      </c>
      <c r="E10" s="243">
        <v>7</v>
      </c>
      <c r="F10" s="244">
        <v>403082</v>
      </c>
    </row>
    <row r="11" spans="1:7" s="114" customFormat="1" ht="15">
      <c r="A11" s="236"/>
      <c r="B11" s="245" t="s">
        <v>5</v>
      </c>
      <c r="C11" s="246">
        <v>31</v>
      </c>
      <c r="D11" s="247">
        <v>4010011</v>
      </c>
      <c r="E11" s="246">
        <v>26</v>
      </c>
      <c r="F11" s="247">
        <v>4000328</v>
      </c>
      <c r="G11" s="115"/>
    </row>
    <row r="12" spans="1:7" s="107" customFormat="1" ht="15.75">
      <c r="A12" s="235"/>
      <c r="B12" s="248" t="s">
        <v>0</v>
      </c>
      <c r="C12" s="249">
        <f>SUM(C5:C11)</f>
        <v>74</v>
      </c>
      <c r="D12" s="250">
        <f>SUM(D5:D11)</f>
        <v>8341129</v>
      </c>
      <c r="E12" s="249">
        <f>SUM(E5:E11)</f>
        <v>66</v>
      </c>
      <c r="F12" s="250">
        <f>SUM(F5:F11)</f>
        <v>8253895</v>
      </c>
      <c r="G12" s="106"/>
    </row>
    <row r="13" spans="1:7" s="107" customFormat="1" ht="15.75">
      <c r="A13" s="235"/>
      <c r="B13" s="248"/>
      <c r="C13" s="249"/>
      <c r="D13" s="250"/>
      <c r="E13" s="249"/>
      <c r="F13" s="250"/>
      <c r="G13" s="106"/>
    </row>
    <row r="14" spans="1:6" ht="15">
      <c r="A14" s="235" t="s">
        <v>120</v>
      </c>
      <c r="B14" s="242" t="s">
        <v>6</v>
      </c>
      <c r="C14" s="243">
        <v>30</v>
      </c>
      <c r="D14" s="244">
        <v>764259</v>
      </c>
      <c r="E14" s="243">
        <v>53</v>
      </c>
      <c r="F14" s="244">
        <v>477168</v>
      </c>
    </row>
    <row r="15" spans="1:6" ht="15">
      <c r="A15" s="236"/>
      <c r="B15" s="242" t="s">
        <v>29</v>
      </c>
      <c r="C15" s="243">
        <v>6</v>
      </c>
      <c r="D15" s="244">
        <v>1166141</v>
      </c>
      <c r="E15" s="243">
        <v>6</v>
      </c>
      <c r="F15" s="244">
        <v>978089</v>
      </c>
    </row>
    <row r="16" spans="1:6" ht="15">
      <c r="A16" s="236"/>
      <c r="B16" s="242" t="s">
        <v>7</v>
      </c>
      <c r="C16" s="243">
        <v>8</v>
      </c>
      <c r="D16" s="244">
        <v>1308923</v>
      </c>
      <c r="E16" s="243">
        <v>9</v>
      </c>
      <c r="F16" s="244">
        <v>1890847</v>
      </c>
    </row>
    <row r="17" spans="1:6" ht="15">
      <c r="A17" s="236"/>
      <c r="B17" s="242" t="s">
        <v>30</v>
      </c>
      <c r="C17" s="243">
        <v>2</v>
      </c>
      <c r="D17" s="244">
        <v>61175</v>
      </c>
      <c r="E17" s="243">
        <v>3</v>
      </c>
      <c r="F17" s="244">
        <v>69382</v>
      </c>
    </row>
    <row r="18" spans="1:6" ht="15">
      <c r="A18" s="236"/>
      <c r="B18" s="242" t="s">
        <v>8</v>
      </c>
      <c r="C18" s="243">
        <v>9</v>
      </c>
      <c r="D18" s="244">
        <v>653302</v>
      </c>
      <c r="E18" s="243">
        <v>7</v>
      </c>
      <c r="F18" s="244">
        <v>502005</v>
      </c>
    </row>
    <row r="19" spans="1:6" ht="15">
      <c r="A19" s="236"/>
      <c r="B19" s="242" t="s">
        <v>31</v>
      </c>
      <c r="C19" s="243"/>
      <c r="D19" s="244"/>
      <c r="E19" s="243">
        <v>1</v>
      </c>
      <c r="F19" s="244">
        <v>4113</v>
      </c>
    </row>
    <row r="20" spans="1:6" ht="15">
      <c r="A20" s="236"/>
      <c r="B20" s="242" t="s">
        <v>32</v>
      </c>
      <c r="C20" s="243">
        <v>3</v>
      </c>
      <c r="D20" s="244">
        <v>182306</v>
      </c>
      <c r="E20" s="243">
        <v>1</v>
      </c>
      <c r="F20" s="244">
        <v>168919</v>
      </c>
    </row>
    <row r="21" spans="1:6" ht="15">
      <c r="A21" s="236"/>
      <c r="B21" s="242" t="s">
        <v>9</v>
      </c>
      <c r="C21" s="243">
        <v>9</v>
      </c>
      <c r="D21" s="244">
        <v>1013390</v>
      </c>
      <c r="E21" s="243">
        <v>7</v>
      </c>
      <c r="F21" s="244">
        <v>422945</v>
      </c>
    </row>
    <row r="22" spans="1:6" ht="15">
      <c r="A22" s="236"/>
      <c r="B22" s="242" t="s">
        <v>90</v>
      </c>
      <c r="C22" s="243">
        <v>1</v>
      </c>
      <c r="D22" s="244">
        <v>25000</v>
      </c>
      <c r="E22" s="243"/>
      <c r="F22" s="244"/>
    </row>
    <row r="23" spans="1:6" ht="15">
      <c r="A23" s="236"/>
      <c r="B23" s="242" t="s">
        <v>10</v>
      </c>
      <c r="C23" s="243">
        <v>3</v>
      </c>
      <c r="D23" s="244">
        <v>173391</v>
      </c>
      <c r="E23" s="243">
        <v>2</v>
      </c>
      <c r="F23" s="244">
        <v>50885</v>
      </c>
    </row>
    <row r="24" spans="1:7" ht="15">
      <c r="A24" s="236"/>
      <c r="B24" s="242" t="s">
        <v>33</v>
      </c>
      <c r="C24" s="243">
        <v>3</v>
      </c>
      <c r="D24" s="244">
        <v>404510</v>
      </c>
      <c r="E24" s="243">
        <v>5</v>
      </c>
      <c r="F24" s="244">
        <v>466394</v>
      </c>
      <c r="G24" s="61"/>
    </row>
    <row r="25" spans="1:6" ht="15">
      <c r="A25" s="236"/>
      <c r="B25" s="242" t="s">
        <v>91</v>
      </c>
      <c r="C25" s="243">
        <v>1</v>
      </c>
      <c r="D25" s="244">
        <v>75000</v>
      </c>
      <c r="E25" s="243"/>
      <c r="F25" s="242"/>
    </row>
    <row r="26" spans="1:7" s="114" customFormat="1" ht="15">
      <c r="A26" s="236"/>
      <c r="B26" s="242" t="s">
        <v>11</v>
      </c>
      <c r="C26" s="243">
        <v>20</v>
      </c>
      <c r="D26" s="244">
        <v>2288525</v>
      </c>
      <c r="E26" s="243">
        <v>17</v>
      </c>
      <c r="F26" s="244">
        <v>1528372</v>
      </c>
      <c r="G26" s="115"/>
    </row>
    <row r="27" spans="1:6" ht="15">
      <c r="A27" s="236"/>
      <c r="B27" s="245" t="s">
        <v>34</v>
      </c>
      <c r="C27" s="246">
        <v>1</v>
      </c>
      <c r="D27" s="247">
        <v>7000</v>
      </c>
      <c r="E27" s="246"/>
      <c r="F27" s="247"/>
    </row>
    <row r="28" spans="1:7" s="107" customFormat="1" ht="15.75">
      <c r="A28" s="235"/>
      <c r="B28" s="248" t="s">
        <v>0</v>
      </c>
      <c r="C28" s="249">
        <f>SUM(C14:C27)</f>
        <v>96</v>
      </c>
      <c r="D28" s="250">
        <f>SUM(D14:D27)</f>
        <v>8122922</v>
      </c>
      <c r="E28" s="249">
        <f>SUM(E14:E26)</f>
        <v>111</v>
      </c>
      <c r="F28" s="250">
        <f>SUM(F14:F27)</f>
        <v>6559119</v>
      </c>
      <c r="G28" s="106"/>
    </row>
    <row r="29" spans="1:7" s="107" customFormat="1" ht="15.75">
      <c r="A29" s="235"/>
      <c r="B29" s="248"/>
      <c r="C29" s="249"/>
      <c r="D29" s="250"/>
      <c r="E29" s="249"/>
      <c r="F29" s="250"/>
      <c r="G29" s="106"/>
    </row>
    <row r="30" spans="1:6" ht="15">
      <c r="A30" s="235" t="s">
        <v>117</v>
      </c>
      <c r="B30" s="242" t="s">
        <v>12</v>
      </c>
      <c r="C30" s="243">
        <v>27</v>
      </c>
      <c r="D30" s="244">
        <v>2267268</v>
      </c>
      <c r="E30" s="243">
        <v>23</v>
      </c>
      <c r="F30" s="244">
        <v>1584069</v>
      </c>
    </row>
    <row r="31" spans="1:7" s="114" customFormat="1" ht="15">
      <c r="A31" s="236"/>
      <c r="B31" s="242" t="s">
        <v>83</v>
      </c>
      <c r="C31" s="243">
        <v>12</v>
      </c>
      <c r="D31" s="244">
        <v>1946427</v>
      </c>
      <c r="E31" s="243">
        <v>3</v>
      </c>
      <c r="F31" s="244">
        <v>102840</v>
      </c>
      <c r="G31" s="115"/>
    </row>
    <row r="32" spans="1:6" ht="15">
      <c r="A32" s="236"/>
      <c r="B32" s="242" t="s">
        <v>44</v>
      </c>
      <c r="C32" s="243">
        <v>24</v>
      </c>
      <c r="D32" s="244">
        <v>902614</v>
      </c>
      <c r="E32" s="243">
        <v>25</v>
      </c>
      <c r="F32" s="244">
        <v>1478806</v>
      </c>
    </row>
    <row r="33" spans="1:6" ht="15">
      <c r="A33" s="236"/>
      <c r="B33" s="242" t="s">
        <v>45</v>
      </c>
      <c r="C33" s="243">
        <v>1</v>
      </c>
      <c r="D33" s="244">
        <v>33045</v>
      </c>
      <c r="E33" s="243">
        <v>1</v>
      </c>
      <c r="F33" s="244">
        <v>130000</v>
      </c>
    </row>
    <row r="34" spans="1:6" ht="15">
      <c r="A34" s="236"/>
      <c r="B34" s="245" t="s">
        <v>46</v>
      </c>
      <c r="C34" s="246">
        <v>4</v>
      </c>
      <c r="D34" s="247">
        <v>2804038</v>
      </c>
      <c r="E34" s="246">
        <v>4</v>
      </c>
      <c r="F34" s="247">
        <v>1759335</v>
      </c>
    </row>
    <row r="35" spans="1:7" s="107" customFormat="1" ht="15.75">
      <c r="A35" s="235"/>
      <c r="B35" s="248" t="s">
        <v>0</v>
      </c>
      <c r="C35" s="249">
        <f>SUM(C30:C34)</f>
        <v>68</v>
      </c>
      <c r="D35" s="250">
        <f>SUM(D30:D34)</f>
        <v>7953392</v>
      </c>
      <c r="E35" s="249">
        <f>SUM(E30:E34)</f>
        <v>56</v>
      </c>
      <c r="F35" s="250">
        <f>SUM(F30:F34)</f>
        <v>5055050</v>
      </c>
      <c r="G35" s="106"/>
    </row>
    <row r="36" spans="1:7" s="107" customFormat="1" ht="15.75">
      <c r="A36" s="235"/>
      <c r="B36" s="248"/>
      <c r="C36" s="249"/>
      <c r="D36" s="250"/>
      <c r="E36" s="249"/>
      <c r="F36" s="250"/>
      <c r="G36" s="106"/>
    </row>
    <row r="37" spans="1:6" ht="15">
      <c r="A37" s="235" t="s">
        <v>116</v>
      </c>
      <c r="B37" s="242" t="s">
        <v>37</v>
      </c>
      <c r="C37" s="243">
        <v>7</v>
      </c>
      <c r="D37" s="251">
        <v>627864</v>
      </c>
      <c r="E37" s="243">
        <v>4</v>
      </c>
      <c r="F37" s="244">
        <v>508734</v>
      </c>
    </row>
    <row r="38" spans="1:6" ht="15">
      <c r="A38" s="236"/>
      <c r="B38" s="242" t="s">
        <v>38</v>
      </c>
      <c r="C38" s="243">
        <v>1</v>
      </c>
      <c r="D38" s="244">
        <v>148030</v>
      </c>
      <c r="E38" s="243">
        <v>3</v>
      </c>
      <c r="F38" s="244">
        <v>440000</v>
      </c>
    </row>
    <row r="39" spans="1:6" ht="15">
      <c r="A39" s="236"/>
      <c r="B39" s="242" t="s">
        <v>92</v>
      </c>
      <c r="C39" s="243">
        <v>4</v>
      </c>
      <c r="D39" s="244">
        <v>104203</v>
      </c>
      <c r="E39" s="243">
        <v>4</v>
      </c>
      <c r="F39" s="244">
        <v>362983</v>
      </c>
    </row>
    <row r="40" spans="1:6" ht="15">
      <c r="A40" s="236"/>
      <c r="B40" s="242" t="s">
        <v>13</v>
      </c>
      <c r="C40" s="243">
        <v>11</v>
      </c>
      <c r="D40" s="244">
        <v>1507094</v>
      </c>
      <c r="E40" s="243">
        <v>10</v>
      </c>
      <c r="F40" s="244">
        <v>1678620</v>
      </c>
    </row>
    <row r="41" spans="1:7" s="107" customFormat="1" ht="15">
      <c r="A41" s="236"/>
      <c r="B41" s="245" t="s">
        <v>14</v>
      </c>
      <c r="C41" s="246">
        <v>8</v>
      </c>
      <c r="D41" s="247">
        <v>934037</v>
      </c>
      <c r="E41" s="246">
        <v>7</v>
      </c>
      <c r="F41" s="247">
        <v>1242519</v>
      </c>
      <c r="G41" s="106"/>
    </row>
    <row r="42" spans="1:7" s="107" customFormat="1" ht="15.75">
      <c r="A42" s="235"/>
      <c r="B42" s="248" t="s">
        <v>0</v>
      </c>
      <c r="C42" s="249">
        <f>SUM(C37:C41)</f>
        <v>31</v>
      </c>
      <c r="D42" s="250">
        <f>SUM(D37:D41)</f>
        <v>3321228</v>
      </c>
      <c r="E42" s="249">
        <f>SUM(E37:E41)</f>
        <v>28</v>
      </c>
      <c r="F42" s="250">
        <f>SUM(F37:F41)</f>
        <v>4232856</v>
      </c>
      <c r="G42" s="106"/>
    </row>
    <row r="43" spans="1:7" s="107" customFormat="1" ht="15.75">
      <c r="A43" s="235"/>
      <c r="B43" s="248"/>
      <c r="C43" s="249"/>
      <c r="D43" s="250"/>
      <c r="E43" s="249"/>
      <c r="F43" s="250"/>
      <c r="G43" s="106"/>
    </row>
    <row r="44" spans="1:7" s="107" customFormat="1" ht="15.75">
      <c r="A44" s="235" t="s">
        <v>51</v>
      </c>
      <c r="B44" s="248" t="s">
        <v>0</v>
      </c>
      <c r="C44" s="249">
        <v>2</v>
      </c>
      <c r="D44" s="250">
        <v>334000</v>
      </c>
      <c r="E44" s="249">
        <v>3</v>
      </c>
      <c r="F44" s="250">
        <v>442500</v>
      </c>
      <c r="G44" s="106"/>
    </row>
    <row r="45" spans="1:7" s="107" customFormat="1" ht="15.75">
      <c r="A45" s="235"/>
      <c r="B45" s="248"/>
      <c r="C45" s="249"/>
      <c r="D45" s="250"/>
      <c r="E45" s="249"/>
      <c r="F45" s="250"/>
      <c r="G45" s="106"/>
    </row>
    <row r="46" spans="1:6" ht="15">
      <c r="A46" s="235" t="s">
        <v>52</v>
      </c>
      <c r="B46" s="242" t="s">
        <v>53</v>
      </c>
      <c r="C46" s="243">
        <v>1</v>
      </c>
      <c r="D46" s="244">
        <v>10000</v>
      </c>
      <c r="E46" s="243">
        <v>2</v>
      </c>
      <c r="F46" s="244">
        <v>258000</v>
      </c>
    </row>
    <row r="47" spans="1:7" s="114" customFormat="1" ht="15">
      <c r="A47" s="236"/>
      <c r="B47" s="245" t="s">
        <v>54</v>
      </c>
      <c r="C47" s="246">
        <v>2</v>
      </c>
      <c r="D47" s="247">
        <v>29600</v>
      </c>
      <c r="E47" s="246">
        <v>3</v>
      </c>
      <c r="F47" s="247">
        <v>31112</v>
      </c>
      <c r="G47" s="115"/>
    </row>
    <row r="48" spans="1:7" s="107" customFormat="1" ht="15.75">
      <c r="A48" s="235"/>
      <c r="B48" s="248" t="s">
        <v>0</v>
      </c>
      <c r="C48" s="249">
        <f>SUM(C46:C47)</f>
        <v>3</v>
      </c>
      <c r="D48" s="250">
        <f>SUM(D46:D47)</f>
        <v>39600</v>
      </c>
      <c r="E48" s="249">
        <f>SUM(E46:E47)</f>
        <v>5</v>
      </c>
      <c r="F48" s="250">
        <f>SUM(F46:F47)</f>
        <v>289112</v>
      </c>
      <c r="G48" s="106"/>
    </row>
    <row r="49" spans="1:7" s="107" customFormat="1" ht="15.75">
      <c r="A49" s="235"/>
      <c r="B49" s="248"/>
      <c r="C49" s="249"/>
      <c r="D49" s="250"/>
      <c r="E49" s="249"/>
      <c r="F49" s="250"/>
      <c r="G49" s="106"/>
    </row>
    <row r="50" spans="1:7" s="107" customFormat="1" ht="15">
      <c r="A50" s="235" t="s">
        <v>102</v>
      </c>
      <c r="B50" s="242" t="s">
        <v>15</v>
      </c>
      <c r="C50" s="243">
        <v>11</v>
      </c>
      <c r="D50" s="244">
        <v>4719697</v>
      </c>
      <c r="E50" s="243">
        <v>14</v>
      </c>
      <c r="F50" s="244">
        <v>5510202</v>
      </c>
      <c r="G50" s="106"/>
    </row>
    <row r="51" spans="1:6" ht="15">
      <c r="A51" s="236"/>
      <c r="B51" s="242" t="s">
        <v>16</v>
      </c>
      <c r="C51" s="243">
        <v>14</v>
      </c>
      <c r="D51" s="244">
        <v>4967964</v>
      </c>
      <c r="E51" s="243">
        <v>15</v>
      </c>
      <c r="F51" s="244">
        <v>4585629</v>
      </c>
    </row>
    <row r="52" spans="1:6" ht="15">
      <c r="A52" s="236"/>
      <c r="B52" s="242" t="s">
        <v>17</v>
      </c>
      <c r="C52" s="243">
        <v>10</v>
      </c>
      <c r="D52" s="244">
        <v>3677687</v>
      </c>
      <c r="E52" s="243">
        <v>7</v>
      </c>
      <c r="F52" s="244">
        <v>4733982</v>
      </c>
    </row>
    <row r="53" spans="1:6" ht="15">
      <c r="A53" s="236"/>
      <c r="B53" s="242" t="s">
        <v>93</v>
      </c>
      <c r="C53" s="243">
        <v>1</v>
      </c>
      <c r="D53" s="244">
        <v>15000</v>
      </c>
      <c r="E53" s="243">
        <v>1</v>
      </c>
      <c r="F53" s="244">
        <v>23500</v>
      </c>
    </row>
    <row r="54" spans="1:6" ht="15">
      <c r="A54" s="236"/>
      <c r="B54" s="242" t="s">
        <v>40</v>
      </c>
      <c r="C54" s="243">
        <v>2</v>
      </c>
      <c r="D54" s="244">
        <v>99935</v>
      </c>
      <c r="E54" s="243">
        <v>5</v>
      </c>
      <c r="F54" s="244">
        <v>523652</v>
      </c>
    </row>
    <row r="55" spans="1:6" ht="15">
      <c r="A55" s="236"/>
      <c r="B55" s="242" t="s">
        <v>18</v>
      </c>
      <c r="C55" s="243">
        <v>1</v>
      </c>
      <c r="D55" s="244">
        <v>8000</v>
      </c>
      <c r="E55" s="243"/>
      <c r="F55" s="244"/>
    </row>
    <row r="56" spans="1:6" ht="15">
      <c r="A56" s="236"/>
      <c r="B56" s="242" t="s">
        <v>19</v>
      </c>
      <c r="C56" s="243">
        <v>67</v>
      </c>
      <c r="D56" s="244">
        <v>17814319</v>
      </c>
      <c r="E56" s="243">
        <v>76</v>
      </c>
      <c r="F56" s="244">
        <v>17630807</v>
      </c>
    </row>
    <row r="57" spans="1:6" ht="15">
      <c r="A57" s="236"/>
      <c r="B57" s="242" t="s">
        <v>41</v>
      </c>
      <c r="C57" s="243">
        <v>13</v>
      </c>
      <c r="D57" s="244">
        <v>5028158</v>
      </c>
      <c r="E57" s="243">
        <v>10</v>
      </c>
      <c r="F57" s="244">
        <v>5025125</v>
      </c>
    </row>
    <row r="58" spans="1:6" ht="15">
      <c r="A58" s="236"/>
      <c r="B58" s="242" t="s">
        <v>20</v>
      </c>
      <c r="C58" s="243">
        <v>13</v>
      </c>
      <c r="D58" s="244">
        <v>2861335</v>
      </c>
      <c r="E58" s="243">
        <v>12</v>
      </c>
      <c r="F58" s="244">
        <v>2323686</v>
      </c>
    </row>
    <row r="59" spans="1:6" ht="15">
      <c r="A59" s="236"/>
      <c r="B59" s="242" t="s">
        <v>42</v>
      </c>
      <c r="C59" s="243">
        <v>8</v>
      </c>
      <c r="D59" s="244">
        <v>1404452</v>
      </c>
      <c r="E59" s="243">
        <v>9</v>
      </c>
      <c r="F59" s="244">
        <v>1667172</v>
      </c>
    </row>
    <row r="60" spans="1:6" ht="15">
      <c r="A60" s="236"/>
      <c r="B60" s="242" t="s">
        <v>21</v>
      </c>
      <c r="C60" s="243">
        <v>11</v>
      </c>
      <c r="D60" s="244">
        <v>5358671</v>
      </c>
      <c r="E60" s="243">
        <v>15</v>
      </c>
      <c r="F60" s="244">
        <v>4877647</v>
      </c>
    </row>
    <row r="61" spans="1:6" ht="15">
      <c r="A61" s="236"/>
      <c r="B61" s="242" t="s">
        <v>22</v>
      </c>
      <c r="C61" s="243">
        <v>6</v>
      </c>
      <c r="D61" s="244">
        <v>866780</v>
      </c>
      <c r="E61" s="243">
        <v>9</v>
      </c>
      <c r="F61" s="244">
        <v>1527571</v>
      </c>
    </row>
    <row r="62" spans="1:6" ht="15">
      <c r="A62" s="236"/>
      <c r="B62" s="242" t="s">
        <v>23</v>
      </c>
      <c r="C62" s="243">
        <v>22</v>
      </c>
      <c r="D62" s="244">
        <v>6089355</v>
      </c>
      <c r="E62" s="243">
        <v>39</v>
      </c>
      <c r="F62" s="244">
        <v>8728631</v>
      </c>
    </row>
    <row r="63" spans="1:6" ht="15">
      <c r="A63" s="236"/>
      <c r="B63" s="242" t="s">
        <v>24</v>
      </c>
      <c r="C63" s="243">
        <v>32</v>
      </c>
      <c r="D63" s="244">
        <v>7102576</v>
      </c>
      <c r="E63" s="243">
        <v>30</v>
      </c>
      <c r="F63" s="244">
        <v>8886902</v>
      </c>
    </row>
    <row r="64" spans="1:6" ht="15">
      <c r="A64" s="236"/>
      <c r="B64" s="242" t="s">
        <v>25</v>
      </c>
      <c r="C64" s="243">
        <v>17</v>
      </c>
      <c r="D64" s="244">
        <v>3055269</v>
      </c>
      <c r="E64" s="243">
        <v>15</v>
      </c>
      <c r="F64" s="244">
        <v>3577688</v>
      </c>
    </row>
    <row r="65" spans="1:6" ht="15">
      <c r="A65" s="236"/>
      <c r="B65" s="242" t="s">
        <v>26</v>
      </c>
      <c r="C65" s="243">
        <v>23</v>
      </c>
      <c r="D65" s="244">
        <v>6974980</v>
      </c>
      <c r="E65" s="243">
        <v>27</v>
      </c>
      <c r="F65" s="244">
        <v>6878695</v>
      </c>
    </row>
    <row r="66" spans="1:6" ht="15">
      <c r="A66" s="236"/>
      <c r="B66" s="242" t="s">
        <v>43</v>
      </c>
      <c r="C66" s="243">
        <v>2</v>
      </c>
      <c r="D66" s="244">
        <v>205807</v>
      </c>
      <c r="E66" s="243">
        <v>2</v>
      </c>
      <c r="F66" s="244">
        <v>202908</v>
      </c>
    </row>
    <row r="67" spans="1:6" ht="15">
      <c r="A67" s="236"/>
      <c r="B67" s="242" t="s">
        <v>27</v>
      </c>
      <c r="C67" s="243">
        <v>11</v>
      </c>
      <c r="D67" s="244">
        <v>264794</v>
      </c>
      <c r="E67" s="243">
        <v>8</v>
      </c>
      <c r="F67" s="244">
        <v>467824</v>
      </c>
    </row>
    <row r="68" spans="1:6" ht="15">
      <c r="A68" s="236"/>
      <c r="B68" s="245" t="s">
        <v>109</v>
      </c>
      <c r="C68" s="246">
        <v>23</v>
      </c>
      <c r="D68" s="247">
        <v>4797335</v>
      </c>
      <c r="E68" s="246">
        <v>24</v>
      </c>
      <c r="F68" s="247">
        <v>4339630</v>
      </c>
    </row>
    <row r="69" spans="1:7" s="107" customFormat="1" ht="15.75">
      <c r="A69" s="235"/>
      <c r="B69" s="248" t="s">
        <v>0</v>
      </c>
      <c r="C69" s="249">
        <f>SUM(C50:C68)</f>
        <v>287</v>
      </c>
      <c r="D69" s="250">
        <f>SUM(D50:D68)</f>
        <v>75312114</v>
      </c>
      <c r="E69" s="249">
        <f>SUM(E50:E68)</f>
        <v>318</v>
      </c>
      <c r="F69" s="250">
        <f>SUM(F50:F68)</f>
        <v>81511251</v>
      </c>
      <c r="G69" s="106"/>
    </row>
    <row r="70" spans="1:7" s="107" customFormat="1" ht="15.75">
      <c r="A70" s="235"/>
      <c r="B70" s="248"/>
      <c r="C70" s="249"/>
      <c r="D70" s="250"/>
      <c r="E70" s="249"/>
      <c r="F70" s="250"/>
      <c r="G70" s="106"/>
    </row>
    <row r="71" spans="1:7" s="107" customFormat="1" ht="15.75">
      <c r="A71" s="235" t="s">
        <v>118</v>
      </c>
      <c r="B71" s="248" t="s">
        <v>0</v>
      </c>
      <c r="C71" s="249">
        <v>18</v>
      </c>
      <c r="D71" s="250">
        <v>5034537</v>
      </c>
      <c r="E71" s="249">
        <v>17</v>
      </c>
      <c r="F71" s="250">
        <v>5843744</v>
      </c>
      <c r="G71" s="106"/>
    </row>
    <row r="72" spans="1:7" s="107" customFormat="1" ht="15.75">
      <c r="A72" s="235"/>
      <c r="B72" s="248"/>
      <c r="C72" s="249"/>
      <c r="D72" s="250"/>
      <c r="E72" s="249"/>
      <c r="F72" s="250"/>
      <c r="G72" s="106"/>
    </row>
    <row r="73" spans="1:6" ht="15">
      <c r="A73" s="235" t="s">
        <v>103</v>
      </c>
      <c r="B73" s="242" t="s">
        <v>133</v>
      </c>
      <c r="C73" s="243">
        <v>1</v>
      </c>
      <c r="D73" s="244">
        <v>25000</v>
      </c>
      <c r="E73" s="243">
        <v>2</v>
      </c>
      <c r="F73" s="244">
        <v>323095</v>
      </c>
    </row>
    <row r="74" spans="1:6" ht="15">
      <c r="A74" s="236"/>
      <c r="B74" s="242" t="s">
        <v>39</v>
      </c>
      <c r="C74" s="243">
        <v>1</v>
      </c>
      <c r="D74" s="244">
        <v>95000</v>
      </c>
      <c r="E74" s="243">
        <v>1</v>
      </c>
      <c r="F74" s="244">
        <v>95000</v>
      </c>
    </row>
    <row r="75" spans="1:6" ht="15">
      <c r="A75" s="236"/>
      <c r="B75" s="242" t="s">
        <v>134</v>
      </c>
      <c r="C75" s="243">
        <v>2</v>
      </c>
      <c r="D75" s="244">
        <v>93680</v>
      </c>
      <c r="E75" s="243">
        <v>4</v>
      </c>
      <c r="F75" s="244">
        <v>752649</v>
      </c>
    </row>
    <row r="76" spans="1:6" ht="15">
      <c r="A76" s="236"/>
      <c r="B76" s="245" t="s">
        <v>135</v>
      </c>
      <c r="C76" s="246">
        <v>3</v>
      </c>
      <c r="D76" s="247">
        <v>398197</v>
      </c>
      <c r="E76" s="246">
        <v>3</v>
      </c>
      <c r="F76" s="247">
        <v>354211</v>
      </c>
    </row>
    <row r="77" spans="1:7" s="107" customFormat="1" ht="15.75">
      <c r="A77" s="235"/>
      <c r="B77" s="248" t="s">
        <v>0</v>
      </c>
      <c r="C77" s="249">
        <f>SUM(C73:C76)</f>
        <v>7</v>
      </c>
      <c r="D77" s="250">
        <f>SUM(D73:D76)</f>
        <v>611877</v>
      </c>
      <c r="E77" s="249">
        <f>SUM(E73:E76)</f>
        <v>10</v>
      </c>
      <c r="F77" s="250">
        <f>SUM(F73:F76)</f>
        <v>1524955</v>
      </c>
      <c r="G77" s="106"/>
    </row>
    <row r="78" spans="1:7" s="107" customFormat="1" ht="15.75">
      <c r="A78" s="235"/>
      <c r="B78" s="248"/>
      <c r="C78" s="249"/>
      <c r="D78" s="250"/>
      <c r="E78" s="249"/>
      <c r="F78" s="250"/>
      <c r="G78" s="106"/>
    </row>
    <row r="79" spans="1:7" s="107" customFormat="1" ht="26.25">
      <c r="A79" s="237" t="s">
        <v>119</v>
      </c>
      <c r="B79" s="248" t="s">
        <v>0</v>
      </c>
      <c r="C79" s="249">
        <v>85</v>
      </c>
      <c r="D79" s="250">
        <v>7085857</v>
      </c>
      <c r="E79" s="249">
        <v>57</v>
      </c>
      <c r="F79" s="250">
        <v>3333994</v>
      </c>
      <c r="G79" s="106"/>
    </row>
    <row r="80" spans="1:7" s="107" customFormat="1" ht="15.75">
      <c r="A80" s="235"/>
      <c r="B80" s="248"/>
      <c r="C80" s="249"/>
      <c r="D80" s="250"/>
      <c r="E80" s="249"/>
      <c r="F80" s="250"/>
      <c r="G80" s="106"/>
    </row>
    <row r="81" spans="1:7" s="107" customFormat="1" ht="15.75">
      <c r="A81" s="235" t="s">
        <v>104</v>
      </c>
      <c r="B81" s="248" t="s">
        <v>0</v>
      </c>
      <c r="C81" s="249"/>
      <c r="D81" s="250"/>
      <c r="E81" s="249">
        <v>2</v>
      </c>
      <c r="F81" s="250">
        <v>101240</v>
      </c>
      <c r="G81" s="106"/>
    </row>
    <row r="82" spans="1:7" s="107" customFormat="1" ht="15.75">
      <c r="A82" s="235"/>
      <c r="B82" s="248"/>
      <c r="C82" s="249"/>
      <c r="D82" s="250"/>
      <c r="E82" s="249"/>
      <c r="F82" s="250"/>
      <c r="G82" s="106"/>
    </row>
    <row r="83" spans="1:6" ht="15">
      <c r="A83" s="235" t="s">
        <v>59</v>
      </c>
      <c r="B83" s="242"/>
      <c r="C83" s="243"/>
      <c r="D83" s="244"/>
      <c r="E83" s="243"/>
      <c r="F83" s="244"/>
    </row>
    <row r="84" spans="1:6" ht="15">
      <c r="A84" s="236"/>
      <c r="B84" s="242" t="s">
        <v>110</v>
      </c>
      <c r="C84" s="243"/>
      <c r="D84" s="244"/>
      <c r="E84" s="243">
        <v>2</v>
      </c>
      <c r="F84" s="244">
        <v>36630</v>
      </c>
    </row>
    <row r="85" spans="1:7" s="114" customFormat="1" ht="15">
      <c r="A85" s="236"/>
      <c r="B85" s="242" t="s">
        <v>47</v>
      </c>
      <c r="C85" s="243">
        <v>2</v>
      </c>
      <c r="D85" s="244">
        <v>400000</v>
      </c>
      <c r="E85" s="243">
        <v>2</v>
      </c>
      <c r="F85" s="244">
        <v>448064</v>
      </c>
      <c r="G85" s="115"/>
    </row>
    <row r="86" spans="1:6" ht="15">
      <c r="A86" s="236"/>
      <c r="B86" s="242" t="s">
        <v>28</v>
      </c>
      <c r="C86" s="243">
        <v>2</v>
      </c>
      <c r="D86" s="244">
        <v>45200</v>
      </c>
      <c r="E86" s="243">
        <v>1</v>
      </c>
      <c r="F86" s="244">
        <v>59096</v>
      </c>
    </row>
    <row r="87" spans="1:6" ht="15">
      <c r="A87" s="236"/>
      <c r="B87" s="242" t="s">
        <v>48</v>
      </c>
      <c r="C87" s="243">
        <v>2</v>
      </c>
      <c r="D87" s="244">
        <v>114000</v>
      </c>
      <c r="E87" s="243">
        <v>2</v>
      </c>
      <c r="F87" s="244">
        <v>110000</v>
      </c>
    </row>
    <row r="88" spans="1:6" ht="15">
      <c r="A88" s="236"/>
      <c r="B88" s="242" t="s">
        <v>132</v>
      </c>
      <c r="C88" s="243"/>
      <c r="D88" s="244"/>
      <c r="E88" s="243">
        <v>3</v>
      </c>
      <c r="F88" s="244">
        <v>816949</v>
      </c>
    </row>
    <row r="89" spans="1:6" ht="15">
      <c r="A89" s="236"/>
      <c r="B89" s="242" t="s">
        <v>3</v>
      </c>
      <c r="C89" s="243">
        <v>25</v>
      </c>
      <c r="D89" s="244">
        <v>1459287</v>
      </c>
      <c r="E89" s="243">
        <v>23</v>
      </c>
      <c r="F89" s="244">
        <v>1482918</v>
      </c>
    </row>
    <row r="90" spans="1:6" ht="15">
      <c r="A90" s="236"/>
      <c r="B90" s="242" t="s">
        <v>111</v>
      </c>
      <c r="C90" s="243"/>
      <c r="D90" s="244"/>
      <c r="E90" s="243">
        <v>1</v>
      </c>
      <c r="F90" s="244">
        <v>4900</v>
      </c>
    </row>
    <row r="91" spans="1:6" ht="15">
      <c r="A91" s="236"/>
      <c r="B91" s="242" t="s">
        <v>94</v>
      </c>
      <c r="C91" s="243">
        <v>3</v>
      </c>
      <c r="D91" s="244">
        <v>405700</v>
      </c>
      <c r="E91" s="243">
        <v>4</v>
      </c>
      <c r="F91" s="244">
        <v>100437</v>
      </c>
    </row>
    <row r="92" spans="1:6" ht="15">
      <c r="A92" s="236"/>
      <c r="B92" s="242" t="s">
        <v>49</v>
      </c>
      <c r="C92" s="243">
        <v>6</v>
      </c>
      <c r="D92" s="244">
        <v>5351983</v>
      </c>
      <c r="E92" s="243">
        <v>5</v>
      </c>
      <c r="F92" s="244">
        <v>2881180</v>
      </c>
    </row>
    <row r="93" spans="1:6" ht="15">
      <c r="A93" s="236"/>
      <c r="B93" s="245" t="s">
        <v>50</v>
      </c>
      <c r="C93" s="246"/>
      <c r="D93" s="245"/>
      <c r="E93" s="246">
        <v>1</v>
      </c>
      <c r="F93" s="247">
        <v>240027</v>
      </c>
    </row>
    <row r="94" spans="1:7" s="107" customFormat="1" ht="15.75">
      <c r="A94" s="235"/>
      <c r="B94" s="248" t="s">
        <v>0</v>
      </c>
      <c r="C94" s="249">
        <f>SUM(C83:C93)</f>
        <v>40</v>
      </c>
      <c r="D94" s="250">
        <f>SUM(D83:D93)</f>
        <v>7776170</v>
      </c>
      <c r="E94" s="249">
        <f>SUM(E83:E93)</f>
        <v>44</v>
      </c>
      <c r="F94" s="250">
        <f>SUM(F83:F93)</f>
        <v>6180201</v>
      </c>
      <c r="G94" s="106"/>
    </row>
    <row r="95" spans="1:7" s="107" customFormat="1" ht="15.75">
      <c r="A95" s="161"/>
      <c r="B95" s="248"/>
      <c r="C95" s="249"/>
      <c r="D95" s="250"/>
      <c r="E95" s="249"/>
      <c r="F95" s="250"/>
      <c r="G95" s="106"/>
    </row>
    <row r="96" spans="1:7" s="107" customFormat="1" ht="18">
      <c r="A96" s="159" t="s">
        <v>0</v>
      </c>
      <c r="B96" s="159"/>
      <c r="C96" s="158">
        <f>C28+C12+C42+C77+C69+C35+C94+C44+C48+C71+C81+C79</f>
        <v>711</v>
      </c>
      <c r="D96" s="160">
        <f>D28+D12+D42+D77+D69+D35+D94+D44+D48+D71+D81+D79</f>
        <v>123932826</v>
      </c>
      <c r="E96" s="158">
        <f>SUM(E94,E81,E79,E77,E71,E69,E48,E44,E42,E35,E28,E12)</f>
        <v>717</v>
      </c>
      <c r="F96" s="160">
        <f>F28+F12+F42+F77+F69+F35+F94+F44+F48+F71+F81+F79</f>
        <v>123327917</v>
      </c>
      <c r="G96" s="106"/>
    </row>
    <row r="97" spans="1:6" ht="27.75" customHeight="1">
      <c r="A97" s="147"/>
      <c r="B97" s="147"/>
      <c r="C97" s="148"/>
      <c r="D97" s="149"/>
      <c r="E97" s="148"/>
      <c r="F97" s="149"/>
    </row>
    <row r="98" spans="1:7" s="107" customFormat="1" ht="27.75" customHeight="1">
      <c r="A98" s="150"/>
      <c r="B98" s="150"/>
      <c r="C98" s="151"/>
      <c r="D98" s="152"/>
      <c r="E98" s="151"/>
      <c r="F98" s="152"/>
      <c r="G98" s="106"/>
    </row>
    <row r="99" spans="1:6" ht="27.75" customHeight="1">
      <c r="A99" s="147"/>
      <c r="B99" s="147"/>
      <c r="C99" s="148"/>
      <c r="D99" s="149"/>
      <c r="E99" s="148"/>
      <c r="F99" s="149"/>
    </row>
    <row r="100" spans="1:6" ht="27.75" customHeight="1">
      <c r="A100" s="147"/>
      <c r="B100" s="147"/>
      <c r="C100" s="148"/>
      <c r="D100" s="147"/>
      <c r="E100" s="148"/>
      <c r="F100" s="149"/>
    </row>
    <row r="101" spans="1:7" s="107" customFormat="1" ht="27.75" customHeight="1">
      <c r="A101" s="150"/>
      <c r="B101" s="150"/>
      <c r="C101" s="151"/>
      <c r="D101" s="150"/>
      <c r="E101" s="151"/>
      <c r="F101" s="152"/>
      <c r="G101" s="106"/>
    </row>
    <row r="102" spans="1:6" ht="27.75" customHeight="1">
      <c r="A102" s="147"/>
      <c r="B102" s="147"/>
      <c r="C102" s="148"/>
      <c r="D102" s="147"/>
      <c r="E102" s="148"/>
      <c r="F102" s="149"/>
    </row>
    <row r="103" spans="1:6" ht="27.75" customHeight="1">
      <c r="A103" s="147"/>
      <c r="B103" s="147"/>
      <c r="C103" s="148"/>
      <c r="D103" s="149"/>
      <c r="E103" s="148"/>
      <c r="F103" s="149"/>
    </row>
    <row r="104" spans="1:7" s="107" customFormat="1" ht="27.75" customHeight="1">
      <c r="A104" s="150"/>
      <c r="B104" s="150"/>
      <c r="C104" s="151"/>
      <c r="D104" s="152"/>
      <c r="E104" s="151"/>
      <c r="F104" s="152"/>
      <c r="G104" s="106"/>
    </row>
    <row r="105" spans="1:6" ht="27.75" customHeight="1">
      <c r="A105" s="147"/>
      <c r="B105" s="147"/>
      <c r="C105" s="148"/>
      <c r="D105" s="149"/>
      <c r="E105" s="148"/>
      <c r="F105" s="149"/>
    </row>
    <row r="106" spans="1:7" s="144" customFormat="1" ht="27.75" customHeight="1">
      <c r="A106" s="150"/>
      <c r="B106" s="150"/>
      <c r="C106" s="151"/>
      <c r="D106" s="152"/>
      <c r="E106" s="151"/>
      <c r="F106" s="152"/>
      <c r="G106" s="143"/>
    </row>
    <row r="107" spans="1:6" ht="18">
      <c r="A107" s="153"/>
      <c r="B107" s="154"/>
      <c r="C107" s="155"/>
      <c r="D107" s="156"/>
      <c r="E107" s="145"/>
      <c r="F107" s="157"/>
    </row>
    <row r="108" spans="1:6" ht="18">
      <c r="A108" s="153"/>
      <c r="B108" s="154"/>
      <c r="C108" s="155"/>
      <c r="D108" s="156"/>
      <c r="E108" s="145"/>
      <c r="F108" s="157"/>
    </row>
    <row r="109" spans="1:6" ht="15.75">
      <c r="A109" s="252"/>
      <c r="B109" s="253"/>
      <c r="C109" s="254"/>
      <c r="D109" s="255"/>
      <c r="E109" s="256"/>
      <c r="F109" s="257"/>
    </row>
    <row r="110" spans="1:6" ht="57.75" customHeight="1">
      <c r="A110" s="294" t="s">
        <v>114</v>
      </c>
      <c r="B110" s="294"/>
      <c r="C110" s="294"/>
      <c r="D110" s="294"/>
      <c r="E110" s="294"/>
      <c r="F110" s="294"/>
    </row>
    <row r="111" spans="1:6" ht="12.75">
      <c r="A111" s="61"/>
      <c r="B111" s="128"/>
      <c r="C111" s="132"/>
      <c r="D111" s="133"/>
      <c r="E111" s="134"/>
      <c r="F111" s="135"/>
    </row>
    <row r="112" spans="1:6" ht="12.75">
      <c r="A112" s="61"/>
      <c r="B112" s="128"/>
      <c r="C112" s="132"/>
      <c r="D112" s="133"/>
      <c r="E112" s="134"/>
      <c r="F112" s="135"/>
    </row>
    <row r="113" spans="1:6" ht="12.75">
      <c r="A113" s="61"/>
      <c r="B113" s="128"/>
      <c r="C113" s="132"/>
      <c r="D113" s="133"/>
      <c r="E113" s="134"/>
      <c r="F113" s="135"/>
    </row>
    <row r="114" spans="1:6" ht="12.75">
      <c r="A114" s="61"/>
      <c r="B114" s="40"/>
      <c r="C114" s="126"/>
      <c r="D114" s="71"/>
      <c r="E114" s="57"/>
      <c r="F114" s="72"/>
    </row>
    <row r="115" spans="1:6" ht="12.75">
      <c r="A115" s="61"/>
      <c r="B115" s="128"/>
      <c r="C115" s="132"/>
      <c r="D115" s="133"/>
      <c r="E115" s="134"/>
      <c r="F115" s="135"/>
    </row>
    <row r="116" spans="1:6" ht="12.75">
      <c r="A116" s="61"/>
      <c r="B116" s="128"/>
      <c r="C116" s="132"/>
      <c r="D116" s="133"/>
      <c r="E116" s="134"/>
      <c r="F116" s="135"/>
    </row>
    <row r="117" spans="1:6" ht="12.75">
      <c r="A117" s="61"/>
      <c r="B117" s="128"/>
      <c r="C117" s="132"/>
      <c r="D117" s="133"/>
      <c r="E117" s="134"/>
      <c r="F117" s="135"/>
    </row>
    <row r="118" spans="1:6" ht="12.75">
      <c r="A118" s="61"/>
      <c r="B118" s="128"/>
      <c r="C118" s="132"/>
      <c r="D118" s="133"/>
      <c r="E118" s="134"/>
      <c r="F118" s="135"/>
    </row>
    <row r="119" spans="1:6" ht="12.75">
      <c r="A119" s="61"/>
      <c r="B119" s="128"/>
      <c r="C119" s="132"/>
      <c r="D119" s="133"/>
      <c r="E119" s="134"/>
      <c r="F119" s="136"/>
    </row>
    <row r="120" spans="1:6" ht="12.75">
      <c r="A120" s="61"/>
      <c r="B120" s="61"/>
      <c r="C120" s="127"/>
      <c r="D120" s="69"/>
      <c r="E120" s="123"/>
      <c r="F120" s="67"/>
    </row>
    <row r="121" spans="1:6" ht="12.75">
      <c r="A121" s="61"/>
      <c r="B121" s="128"/>
      <c r="C121" s="132"/>
      <c r="D121" s="133"/>
      <c r="E121" s="134"/>
      <c r="F121" s="136"/>
    </row>
    <row r="122" spans="1:6" ht="12.75">
      <c r="A122" s="128"/>
      <c r="B122" s="128"/>
      <c r="C122" s="132"/>
      <c r="D122" s="137"/>
      <c r="E122" s="134"/>
      <c r="F122" s="138"/>
    </row>
    <row r="123" spans="1:6" ht="12.75">
      <c r="A123" s="128"/>
      <c r="B123" s="128"/>
      <c r="C123" s="132"/>
      <c r="D123" s="137"/>
      <c r="E123" s="134"/>
      <c r="F123" s="138"/>
    </row>
    <row r="124" spans="1:6" ht="12.75">
      <c r="A124" s="128"/>
      <c r="B124" s="128"/>
      <c r="C124" s="132"/>
      <c r="D124" s="137"/>
      <c r="E124" s="134"/>
      <c r="F124" s="138"/>
    </row>
    <row r="125" spans="1:6" ht="12.75">
      <c r="A125" s="128"/>
      <c r="B125" s="128"/>
      <c r="C125" s="132"/>
      <c r="D125" s="137"/>
      <c r="E125" s="134"/>
      <c r="F125" s="138"/>
    </row>
    <row r="126" spans="1:6" ht="12.75">
      <c r="A126" s="128"/>
      <c r="B126" s="128"/>
      <c r="C126" s="132"/>
      <c r="D126" s="137"/>
      <c r="E126" s="134"/>
      <c r="F126" s="138"/>
    </row>
    <row r="127" spans="1:6" ht="12.75">
      <c r="A127" s="128"/>
      <c r="B127" s="128"/>
      <c r="C127" s="132"/>
      <c r="D127" s="137"/>
      <c r="E127" s="134"/>
      <c r="F127" s="138"/>
    </row>
    <row r="128" spans="1:6" ht="12.75">
      <c r="A128" s="128"/>
      <c r="B128" s="128"/>
      <c r="C128" s="132"/>
      <c r="D128" s="137"/>
      <c r="E128" s="134"/>
      <c r="F128" s="138"/>
    </row>
    <row r="129" spans="1:6" ht="12.75">
      <c r="A129" s="128"/>
      <c r="B129" s="128"/>
      <c r="C129" s="132"/>
      <c r="D129" s="137"/>
      <c r="E129" s="134"/>
      <c r="F129" s="138"/>
    </row>
    <row r="130" spans="1:6" ht="12.75">
      <c r="A130" s="128"/>
      <c r="B130" s="128"/>
      <c r="C130" s="132"/>
      <c r="D130" s="137"/>
      <c r="E130" s="134"/>
      <c r="F130" s="138"/>
    </row>
    <row r="131" spans="1:6" ht="12.75">
      <c r="A131" s="128"/>
      <c r="B131" s="128"/>
      <c r="C131" s="132"/>
      <c r="D131" s="137"/>
      <c r="E131" s="134"/>
      <c r="F131" s="138"/>
    </row>
    <row r="132" spans="1:6" ht="12.75">
      <c r="A132" s="128"/>
      <c r="B132" s="128"/>
      <c r="C132" s="132"/>
      <c r="D132" s="137"/>
      <c r="E132" s="134"/>
      <c r="F132" s="138"/>
    </row>
    <row r="133" spans="1:6" ht="12.75">
      <c r="A133" s="128"/>
      <c r="B133" s="128"/>
      <c r="C133" s="132"/>
      <c r="D133" s="137"/>
      <c r="E133" s="134"/>
      <c r="F133" s="138"/>
    </row>
    <row r="134" spans="1:6" ht="12.75">
      <c r="A134" s="128"/>
      <c r="B134" s="128"/>
      <c r="C134" s="132"/>
      <c r="D134" s="137"/>
      <c r="E134" s="134"/>
      <c r="F134" s="138"/>
    </row>
    <row r="135" spans="1:6" ht="12.75">
      <c r="A135" s="128"/>
      <c r="B135" s="128"/>
      <c r="C135" s="132"/>
      <c r="D135" s="137"/>
      <c r="E135" s="134"/>
      <c r="F135" s="138"/>
    </row>
    <row r="136" spans="1:6" ht="12.75">
      <c r="A136" s="128"/>
      <c r="B136" s="128"/>
      <c r="C136" s="132"/>
      <c r="D136" s="137"/>
      <c r="E136" s="134"/>
      <c r="F136" s="138"/>
    </row>
    <row r="137" spans="1:6" ht="12.75">
      <c r="A137" s="128"/>
      <c r="B137" s="128"/>
      <c r="C137" s="132"/>
      <c r="D137" s="137"/>
      <c r="E137" s="134"/>
      <c r="F137" s="138"/>
    </row>
    <row r="138" spans="1:6" ht="12.75">
      <c r="A138" s="128"/>
      <c r="B138" s="128"/>
      <c r="C138" s="132"/>
      <c r="D138" s="137"/>
      <c r="E138" s="134"/>
      <c r="F138" s="138"/>
    </row>
    <row r="139" spans="1:6" ht="12.75">
      <c r="A139" s="128"/>
      <c r="B139" s="128"/>
      <c r="C139" s="132"/>
      <c r="D139" s="137"/>
      <c r="E139" s="134"/>
      <c r="F139" s="138"/>
    </row>
    <row r="140" spans="1:6" ht="12.75">
      <c r="A140" s="128"/>
      <c r="B140" s="128"/>
      <c r="C140" s="132"/>
      <c r="D140" s="137"/>
      <c r="E140" s="134"/>
      <c r="F140" s="138"/>
    </row>
    <row r="141" spans="1:6" ht="12.75">
      <c r="A141" s="128"/>
      <c r="B141" s="128"/>
      <c r="C141" s="132"/>
      <c r="D141" s="137"/>
      <c r="E141" s="134"/>
      <c r="F141" s="138"/>
    </row>
    <row r="142" spans="1:6" ht="12.75">
      <c r="A142" s="128"/>
      <c r="B142" s="128"/>
      <c r="C142" s="132"/>
      <c r="D142" s="137"/>
      <c r="E142" s="134"/>
      <c r="F142" s="138"/>
    </row>
    <row r="143" spans="1:6" ht="12.75">
      <c r="A143" s="128"/>
      <c r="B143" s="128"/>
      <c r="C143" s="132"/>
      <c r="D143" s="137"/>
      <c r="E143" s="134"/>
      <c r="F143" s="138"/>
    </row>
    <row r="144" spans="1:6" ht="12.75">
      <c r="A144" s="128"/>
      <c r="B144" s="128"/>
      <c r="C144" s="132"/>
      <c r="D144" s="137"/>
      <c r="E144" s="134"/>
      <c r="F144" s="138"/>
    </row>
    <row r="145" spans="1:6" ht="12.75">
      <c r="A145" s="128"/>
      <c r="B145" s="128"/>
      <c r="C145" s="132"/>
      <c r="D145" s="137"/>
      <c r="E145" s="134"/>
      <c r="F145" s="138"/>
    </row>
    <row r="146" spans="1:6" ht="12.75">
      <c r="A146" s="128"/>
      <c r="B146" s="128"/>
      <c r="C146" s="132"/>
      <c r="D146" s="137"/>
      <c r="E146" s="134"/>
      <c r="F146" s="138"/>
    </row>
    <row r="147" spans="1:6" ht="12.75">
      <c r="A147" s="128"/>
      <c r="B147" s="128"/>
      <c r="C147" s="132"/>
      <c r="D147" s="137"/>
      <c r="E147" s="134"/>
      <c r="F147" s="138"/>
    </row>
    <row r="148" spans="1:6" ht="12.75">
      <c r="A148" s="128"/>
      <c r="B148" s="128"/>
      <c r="C148" s="132"/>
      <c r="D148" s="137"/>
      <c r="E148" s="134"/>
      <c r="F148" s="138"/>
    </row>
    <row r="149" spans="1:6" ht="12.75">
      <c r="A149" s="128"/>
      <c r="B149" s="128"/>
      <c r="C149" s="132"/>
      <c r="D149" s="137"/>
      <c r="E149" s="134"/>
      <c r="F149" s="138"/>
    </row>
    <row r="150" spans="1:6" ht="12.75">
      <c r="A150" s="128"/>
      <c r="B150" s="128"/>
      <c r="C150" s="132"/>
      <c r="D150" s="137"/>
      <c r="E150" s="134"/>
      <c r="F150" s="138"/>
    </row>
    <row r="151" spans="1:6" ht="12.75">
      <c r="A151" s="128"/>
      <c r="B151" s="128"/>
      <c r="C151" s="132"/>
      <c r="D151" s="137"/>
      <c r="E151" s="134"/>
      <c r="F151" s="138"/>
    </row>
    <row r="152" spans="1:6" ht="12.75">
      <c r="A152" s="128"/>
      <c r="B152" s="128"/>
      <c r="C152" s="132"/>
      <c r="D152" s="137"/>
      <c r="E152" s="134"/>
      <c r="F152" s="138"/>
    </row>
    <row r="153" spans="1:6" ht="12.75">
      <c r="A153" s="128"/>
      <c r="B153" s="128"/>
      <c r="C153" s="132"/>
      <c r="D153" s="137"/>
      <c r="E153" s="134"/>
      <c r="F153" s="138"/>
    </row>
    <row r="154" spans="1:6" ht="12.75">
      <c r="A154" s="128"/>
      <c r="B154" s="128"/>
      <c r="C154" s="132"/>
      <c r="D154" s="137"/>
      <c r="E154" s="134"/>
      <c r="F154" s="138"/>
    </row>
    <row r="155" spans="1:6" ht="12.75">
      <c r="A155" s="128"/>
      <c r="B155" s="128"/>
      <c r="C155" s="132"/>
      <c r="D155" s="137"/>
      <c r="E155" s="134"/>
      <c r="F155" s="138"/>
    </row>
    <row r="156" spans="1:6" ht="12.75">
      <c r="A156" s="128"/>
      <c r="B156" s="128"/>
      <c r="C156" s="132"/>
      <c r="D156" s="137"/>
      <c r="E156" s="134"/>
      <c r="F156" s="138"/>
    </row>
    <row r="157" spans="1:6" ht="12.75">
      <c r="A157" s="128"/>
      <c r="B157" s="128"/>
      <c r="C157" s="132"/>
      <c r="D157" s="137"/>
      <c r="E157" s="134"/>
      <c r="F157" s="138"/>
    </row>
    <row r="158" spans="1:6" ht="12.75">
      <c r="A158" s="128"/>
      <c r="B158" s="128"/>
      <c r="C158" s="132"/>
      <c r="D158" s="137"/>
      <c r="E158" s="134"/>
      <c r="F158" s="138"/>
    </row>
    <row r="159" spans="1:6" ht="12.75">
      <c r="A159" s="128"/>
      <c r="B159" s="128"/>
      <c r="C159" s="132"/>
      <c r="D159" s="137"/>
      <c r="E159" s="134"/>
      <c r="F159" s="138"/>
    </row>
    <row r="160" spans="1:6" ht="12.75">
      <c r="A160" s="128"/>
      <c r="B160" s="128"/>
      <c r="C160" s="132"/>
      <c r="D160" s="137"/>
      <c r="E160" s="134"/>
      <c r="F160" s="138"/>
    </row>
    <row r="161" spans="1:6" ht="12.75">
      <c r="A161" s="128"/>
      <c r="B161" s="128"/>
      <c r="C161" s="132"/>
      <c r="D161" s="137"/>
      <c r="E161" s="134"/>
      <c r="F161" s="138"/>
    </row>
    <row r="162" spans="1:6" ht="12.75">
      <c r="A162" s="128"/>
      <c r="B162" s="128"/>
      <c r="C162" s="132"/>
      <c r="D162" s="137"/>
      <c r="E162" s="134"/>
      <c r="F162" s="138"/>
    </row>
    <row r="163" spans="1:6" ht="12.75">
      <c r="A163" s="128"/>
      <c r="B163" s="128"/>
      <c r="C163" s="132"/>
      <c r="D163" s="137"/>
      <c r="E163" s="134"/>
      <c r="F163" s="138"/>
    </row>
    <row r="164" spans="1:6" ht="12.75">
      <c r="A164" s="128"/>
      <c r="B164" s="128"/>
      <c r="C164" s="132"/>
      <c r="D164" s="137"/>
      <c r="E164" s="134"/>
      <c r="F164" s="138"/>
    </row>
    <row r="165" spans="1:6" ht="12.75">
      <c r="A165" s="128"/>
      <c r="B165" s="128"/>
      <c r="C165" s="132"/>
      <c r="D165" s="137"/>
      <c r="E165" s="134"/>
      <c r="F165" s="138"/>
    </row>
    <row r="166" spans="1:6" ht="12.75">
      <c r="A166" s="128"/>
      <c r="B166" s="128"/>
      <c r="C166" s="132"/>
      <c r="D166" s="137"/>
      <c r="E166" s="134"/>
      <c r="F166" s="138"/>
    </row>
    <row r="167" spans="1:6" ht="12.75">
      <c r="A167" s="128"/>
      <c r="B167" s="128"/>
      <c r="C167" s="132"/>
      <c r="D167" s="137"/>
      <c r="E167" s="134"/>
      <c r="F167" s="138"/>
    </row>
    <row r="168" spans="1:6" ht="12.75">
      <c r="A168" s="128"/>
      <c r="B168" s="128"/>
      <c r="C168" s="132"/>
      <c r="D168" s="137"/>
      <c r="E168" s="134"/>
      <c r="F168" s="138"/>
    </row>
    <row r="169" spans="1:6" ht="12.75">
      <c r="A169" s="128"/>
      <c r="B169" s="128"/>
      <c r="C169" s="132"/>
      <c r="D169" s="137"/>
      <c r="E169" s="134"/>
      <c r="F169" s="138"/>
    </row>
    <row r="170" spans="1:6" ht="12.75">
      <c r="A170" s="128"/>
      <c r="B170" s="128"/>
      <c r="C170" s="132"/>
      <c r="D170" s="137"/>
      <c r="E170" s="134"/>
      <c r="F170" s="138"/>
    </row>
    <row r="171" spans="1:6" ht="12.75">
      <c r="A171" s="128"/>
      <c r="B171" s="128"/>
      <c r="C171" s="132"/>
      <c r="D171" s="137"/>
      <c r="E171" s="134"/>
      <c r="F171" s="138"/>
    </row>
    <row r="172" spans="1:6" ht="12.75">
      <c r="A172" s="128"/>
      <c r="B172" s="128"/>
      <c r="C172" s="132"/>
      <c r="D172" s="137"/>
      <c r="E172" s="134"/>
      <c r="F172" s="138"/>
    </row>
    <row r="173" spans="1:6" ht="12.75">
      <c r="A173" s="128"/>
      <c r="B173" s="128"/>
      <c r="C173" s="132"/>
      <c r="D173" s="137"/>
      <c r="E173" s="134"/>
      <c r="F173" s="138"/>
    </row>
    <row r="174" spans="1:6" ht="12.75">
      <c r="A174" s="128"/>
      <c r="B174" s="128"/>
      <c r="C174" s="132"/>
      <c r="D174" s="137"/>
      <c r="E174" s="134"/>
      <c r="F174" s="138"/>
    </row>
    <row r="175" spans="1:6" ht="12.75">
      <c r="A175" s="128"/>
      <c r="B175" s="128"/>
      <c r="C175" s="132"/>
      <c r="D175" s="137"/>
      <c r="E175" s="134"/>
      <c r="F175" s="138"/>
    </row>
    <row r="176" spans="1:6" ht="12.75">
      <c r="A176" s="128"/>
      <c r="B176" s="128"/>
      <c r="C176" s="132"/>
      <c r="D176" s="137"/>
      <c r="E176" s="134"/>
      <c r="F176" s="138"/>
    </row>
    <row r="177" spans="1:6" ht="12.75">
      <c r="A177" s="128"/>
      <c r="B177" s="128"/>
      <c r="C177" s="132"/>
      <c r="D177" s="137"/>
      <c r="E177" s="134"/>
      <c r="F177" s="138"/>
    </row>
    <row r="178" spans="1:6" ht="12.75">
      <c r="A178" s="128"/>
      <c r="B178" s="128"/>
      <c r="C178" s="132"/>
      <c r="D178" s="137"/>
      <c r="E178" s="134"/>
      <c r="F178" s="138"/>
    </row>
    <row r="179" spans="1:6" ht="12.75">
      <c r="A179" s="128"/>
      <c r="B179" s="128"/>
      <c r="C179" s="132"/>
      <c r="D179" s="137"/>
      <c r="E179" s="134"/>
      <c r="F179" s="138"/>
    </row>
    <row r="180" spans="1:6" ht="12.75">
      <c r="A180" s="128"/>
      <c r="B180" s="128"/>
      <c r="C180" s="132"/>
      <c r="D180" s="137"/>
      <c r="E180" s="134"/>
      <c r="F180" s="138"/>
    </row>
    <row r="181" spans="1:6" ht="12.75">
      <c r="A181" s="128"/>
      <c r="B181" s="128"/>
      <c r="C181" s="132"/>
      <c r="D181" s="137"/>
      <c r="E181" s="134"/>
      <c r="F181" s="138"/>
    </row>
    <row r="182" spans="1:6" ht="12.75">
      <c r="A182" s="128"/>
      <c r="B182" s="128"/>
      <c r="C182" s="132"/>
      <c r="D182" s="137"/>
      <c r="E182" s="134"/>
      <c r="F182" s="138"/>
    </row>
    <row r="183" spans="1:6" ht="12.75">
      <c r="A183" s="128"/>
      <c r="B183" s="128"/>
      <c r="C183" s="132"/>
      <c r="D183" s="137"/>
      <c r="E183" s="134"/>
      <c r="F183" s="138"/>
    </row>
    <row r="184" spans="1:6" ht="12.75">
      <c r="A184" s="128"/>
      <c r="B184" s="128"/>
      <c r="C184" s="132"/>
      <c r="D184" s="137"/>
      <c r="E184" s="134"/>
      <c r="F184" s="138"/>
    </row>
    <row r="185" spans="1:6" ht="12.75">
      <c r="A185" s="128"/>
      <c r="B185" s="128"/>
      <c r="C185" s="132"/>
      <c r="D185" s="137"/>
      <c r="E185" s="134"/>
      <c r="F185" s="138"/>
    </row>
    <row r="186" spans="1:6" ht="12.75">
      <c r="A186" s="128"/>
      <c r="B186" s="128"/>
      <c r="C186" s="132"/>
      <c r="D186" s="137"/>
      <c r="E186" s="134"/>
      <c r="F186" s="138"/>
    </row>
    <row r="187" spans="1:6" ht="12.75">
      <c r="A187" s="128"/>
      <c r="B187" s="128"/>
      <c r="C187" s="132"/>
      <c r="D187" s="137"/>
      <c r="E187" s="134"/>
      <c r="F187" s="138"/>
    </row>
    <row r="188" spans="1:6" ht="12.75">
      <c r="A188" s="128"/>
      <c r="B188" s="128"/>
      <c r="C188" s="132"/>
      <c r="D188" s="137"/>
      <c r="E188" s="134"/>
      <c r="F188" s="138"/>
    </row>
    <row r="189" spans="1:6" ht="12.75">
      <c r="A189" s="128"/>
      <c r="B189" s="128"/>
      <c r="C189" s="132"/>
      <c r="D189" s="137"/>
      <c r="E189" s="134"/>
      <c r="F189" s="138"/>
    </row>
    <row r="190" spans="1:6" ht="12.75">
      <c r="A190" s="128"/>
      <c r="B190" s="128"/>
      <c r="C190" s="132"/>
      <c r="D190" s="137"/>
      <c r="E190" s="134"/>
      <c r="F190" s="138"/>
    </row>
    <row r="191" spans="1:6" ht="12.75">
      <c r="A191" s="128"/>
      <c r="B191" s="128"/>
      <c r="C191" s="132"/>
      <c r="D191" s="137"/>
      <c r="E191" s="134"/>
      <c r="F191" s="138"/>
    </row>
    <row r="192" spans="1:6" ht="12.75">
      <c r="A192" s="128"/>
      <c r="B192" s="128"/>
      <c r="C192" s="132"/>
      <c r="D192" s="137"/>
      <c r="E192" s="134"/>
      <c r="F192" s="138"/>
    </row>
    <row r="193" spans="1:6" ht="12.75">
      <c r="A193" s="128"/>
      <c r="B193" s="128"/>
      <c r="C193" s="132"/>
      <c r="D193" s="137"/>
      <c r="E193" s="134"/>
      <c r="F193" s="138"/>
    </row>
    <row r="194" spans="1:6" ht="12.75">
      <c r="A194" s="128"/>
      <c r="B194" s="128"/>
      <c r="C194" s="132"/>
      <c r="D194" s="137"/>
      <c r="E194" s="134"/>
      <c r="F194" s="138"/>
    </row>
    <row r="195" spans="1:6" ht="12.75">
      <c r="A195" s="128"/>
      <c r="B195" s="128"/>
      <c r="C195" s="132"/>
      <c r="D195" s="137"/>
      <c r="E195" s="134"/>
      <c r="F195" s="138"/>
    </row>
    <row r="196" spans="1:6" ht="12.75">
      <c r="A196" s="128"/>
      <c r="B196" s="128"/>
      <c r="C196" s="132"/>
      <c r="D196" s="137"/>
      <c r="E196" s="134"/>
      <c r="F196" s="138"/>
    </row>
    <row r="197" spans="1:6" ht="12.75">
      <c r="A197" s="128"/>
      <c r="B197" s="128"/>
      <c r="C197" s="132"/>
      <c r="D197" s="137"/>
      <c r="E197" s="134"/>
      <c r="F197" s="138"/>
    </row>
    <row r="198" spans="1:6" ht="12.75">
      <c r="A198" s="128"/>
      <c r="B198" s="128"/>
      <c r="C198" s="132"/>
      <c r="D198" s="137"/>
      <c r="E198" s="134"/>
      <c r="F198" s="138"/>
    </row>
    <row r="199" spans="1:6" ht="12.75">
      <c r="A199" s="128"/>
      <c r="B199" s="128"/>
      <c r="C199" s="132"/>
      <c r="D199" s="137"/>
      <c r="E199" s="134"/>
      <c r="F199" s="138"/>
    </row>
    <row r="200" spans="1:6" ht="12.75">
      <c r="A200" s="128"/>
      <c r="B200" s="128"/>
      <c r="C200" s="132"/>
      <c r="D200" s="137"/>
      <c r="E200" s="134"/>
      <c r="F200" s="138"/>
    </row>
    <row r="201" spans="1:6" ht="12.75">
      <c r="A201" s="128"/>
      <c r="B201" s="128"/>
      <c r="C201" s="132"/>
      <c r="D201" s="137"/>
      <c r="E201" s="134"/>
      <c r="F201" s="138"/>
    </row>
    <row r="202" spans="1:6" ht="12.75">
      <c r="A202" s="128"/>
      <c r="B202" s="128"/>
      <c r="C202" s="132"/>
      <c r="D202" s="137"/>
      <c r="E202" s="134"/>
      <c r="F202" s="138"/>
    </row>
    <row r="203" spans="1:6" ht="12.75">
      <c r="A203" s="128"/>
      <c r="B203" s="128"/>
      <c r="C203" s="132"/>
      <c r="D203" s="137"/>
      <c r="E203" s="134"/>
      <c r="F203" s="138"/>
    </row>
    <row r="204" spans="1:6" ht="12.75">
      <c r="A204" s="128"/>
      <c r="B204" s="128"/>
      <c r="C204" s="132"/>
      <c r="D204" s="137"/>
      <c r="E204" s="134"/>
      <c r="F204" s="138"/>
    </row>
    <row r="205" spans="1:6" ht="12.75">
      <c r="A205" s="128"/>
      <c r="B205" s="128"/>
      <c r="C205" s="132"/>
      <c r="D205" s="137"/>
      <c r="E205" s="134"/>
      <c r="F205" s="138"/>
    </row>
    <row r="206" spans="1:6" ht="12.75">
      <c r="A206" s="128"/>
      <c r="B206" s="128"/>
      <c r="C206" s="132"/>
      <c r="D206" s="137"/>
      <c r="E206" s="134"/>
      <c r="F206" s="138"/>
    </row>
    <row r="207" spans="1:6" ht="12.75">
      <c r="A207" s="128"/>
      <c r="B207" s="128"/>
      <c r="C207" s="132"/>
      <c r="D207" s="137"/>
      <c r="E207" s="134"/>
      <c r="F207" s="138"/>
    </row>
    <row r="208" spans="1:6" ht="12.75">
      <c r="A208" s="128"/>
      <c r="B208" s="128"/>
      <c r="C208" s="132"/>
      <c r="D208" s="137"/>
      <c r="E208" s="134"/>
      <c r="F208" s="138"/>
    </row>
    <row r="209" spans="1:6" ht="12.75">
      <c r="A209" s="128"/>
      <c r="B209" s="128"/>
      <c r="C209" s="132"/>
      <c r="D209" s="137"/>
      <c r="E209" s="134"/>
      <c r="F209" s="138"/>
    </row>
    <row r="210" spans="1:6" ht="12.75">
      <c r="A210" s="128"/>
      <c r="B210" s="128"/>
      <c r="C210" s="132"/>
      <c r="D210" s="137"/>
      <c r="E210" s="134"/>
      <c r="F210" s="138"/>
    </row>
    <row r="211" spans="1:6" ht="12.75">
      <c r="A211" s="128"/>
      <c r="B211" s="128"/>
      <c r="C211" s="132"/>
      <c r="D211" s="137"/>
      <c r="E211" s="134"/>
      <c r="F211" s="138"/>
    </row>
    <row r="212" spans="1:6" ht="12.75">
      <c r="A212" s="128"/>
      <c r="B212" s="128"/>
      <c r="C212" s="132"/>
      <c r="D212" s="137"/>
      <c r="E212" s="134"/>
      <c r="F212" s="138"/>
    </row>
    <row r="213" spans="1:6" ht="12.75">
      <c r="A213" s="128"/>
      <c r="B213" s="128"/>
      <c r="C213" s="132"/>
      <c r="D213" s="137"/>
      <c r="E213" s="134"/>
      <c r="F213" s="138"/>
    </row>
    <row r="214" spans="1:6" ht="12.75">
      <c r="A214" s="128"/>
      <c r="B214" s="128"/>
      <c r="C214" s="132"/>
      <c r="D214" s="137"/>
      <c r="E214" s="134"/>
      <c r="F214" s="138"/>
    </row>
    <row r="215" spans="1:6" ht="12.75">
      <c r="A215" s="128"/>
      <c r="B215" s="128"/>
      <c r="C215" s="132"/>
      <c r="D215" s="137"/>
      <c r="E215" s="134"/>
      <c r="F215" s="138"/>
    </row>
    <row r="216" spans="1:6" ht="12.75">
      <c r="A216" s="128"/>
      <c r="B216" s="128"/>
      <c r="C216" s="132"/>
      <c r="D216" s="137"/>
      <c r="E216" s="134"/>
      <c r="F216" s="138"/>
    </row>
    <row r="217" spans="1:6" ht="12.75">
      <c r="A217" s="128"/>
      <c r="B217" s="128"/>
      <c r="C217" s="132"/>
      <c r="D217" s="137"/>
      <c r="E217" s="134"/>
      <c r="F217" s="138"/>
    </row>
    <row r="218" spans="1:6" ht="12.75">
      <c r="A218" s="128"/>
      <c r="B218" s="128"/>
      <c r="C218" s="132"/>
      <c r="D218" s="137"/>
      <c r="E218" s="134"/>
      <c r="F218" s="138"/>
    </row>
    <row r="219" spans="1:6" ht="12.75">
      <c r="A219" s="128"/>
      <c r="B219" s="128"/>
      <c r="C219" s="132"/>
      <c r="D219" s="137"/>
      <c r="E219" s="134"/>
      <c r="F219" s="138"/>
    </row>
    <row r="220" spans="1:6" ht="12.75">
      <c r="A220" s="128"/>
      <c r="B220" s="128"/>
      <c r="C220" s="132"/>
      <c r="D220" s="137"/>
      <c r="E220" s="134"/>
      <c r="F220" s="138"/>
    </row>
    <row r="221" spans="1:6" ht="12.75">
      <c r="A221" s="128"/>
      <c r="B221" s="128"/>
      <c r="C221" s="132"/>
      <c r="D221" s="137"/>
      <c r="E221" s="134"/>
      <c r="F221" s="138"/>
    </row>
    <row r="222" spans="1:6" ht="12.75">
      <c r="A222" s="128"/>
      <c r="B222" s="128"/>
      <c r="C222" s="132"/>
      <c r="D222" s="137"/>
      <c r="E222" s="134"/>
      <c r="F222" s="138"/>
    </row>
    <row r="223" spans="1:6" ht="12.75">
      <c r="A223" s="128"/>
      <c r="B223" s="128"/>
      <c r="C223" s="132"/>
      <c r="D223" s="137"/>
      <c r="E223" s="134"/>
      <c r="F223" s="138"/>
    </row>
    <row r="224" spans="1:6" ht="12.75">
      <c r="A224" s="128"/>
      <c r="B224" s="128"/>
      <c r="C224" s="132"/>
      <c r="D224" s="137"/>
      <c r="E224" s="134"/>
      <c r="F224" s="138"/>
    </row>
    <row r="225" spans="1:6" ht="12.75">
      <c r="A225" s="128"/>
      <c r="B225" s="128"/>
      <c r="C225" s="132"/>
      <c r="D225" s="137"/>
      <c r="E225" s="134"/>
      <c r="F225" s="138"/>
    </row>
    <row r="226" spans="1:6" ht="12.75">
      <c r="A226" s="128"/>
      <c r="B226" s="128"/>
      <c r="C226" s="132"/>
      <c r="D226" s="137"/>
      <c r="E226" s="134"/>
      <c r="F226" s="138"/>
    </row>
    <row r="227" spans="1:6" ht="12.75">
      <c r="A227" s="128"/>
      <c r="B227" s="128"/>
      <c r="C227" s="132"/>
      <c r="D227" s="137"/>
      <c r="E227" s="134"/>
      <c r="F227" s="138"/>
    </row>
    <row r="228" spans="1:6" ht="12.75">
      <c r="A228" s="128"/>
      <c r="B228" s="128"/>
      <c r="C228" s="132"/>
      <c r="D228" s="137"/>
      <c r="E228" s="134"/>
      <c r="F228" s="138"/>
    </row>
    <row r="229" spans="1:6" ht="12.75">
      <c r="A229" s="128"/>
      <c r="B229" s="128"/>
      <c r="C229" s="132"/>
      <c r="D229" s="137"/>
      <c r="E229" s="134"/>
      <c r="F229" s="138"/>
    </row>
    <row r="230" spans="1:6" ht="12.75">
      <c r="A230" s="128"/>
      <c r="B230" s="128"/>
      <c r="C230" s="132"/>
      <c r="D230" s="137"/>
      <c r="E230" s="134"/>
      <c r="F230" s="138"/>
    </row>
    <row r="231" spans="1:6" ht="12.75">
      <c r="A231" s="128"/>
      <c r="B231" s="128"/>
      <c r="C231" s="132"/>
      <c r="D231" s="137"/>
      <c r="E231" s="134"/>
      <c r="F231" s="138"/>
    </row>
    <row r="232" spans="1:6" ht="12.75">
      <c r="A232" s="128"/>
      <c r="B232" s="128"/>
      <c r="C232" s="132"/>
      <c r="D232" s="137"/>
      <c r="E232" s="134"/>
      <c r="F232" s="138"/>
    </row>
    <row r="233" spans="1:6" ht="12.75">
      <c r="A233" s="128"/>
      <c r="B233" s="128"/>
      <c r="C233" s="132"/>
      <c r="D233" s="137"/>
      <c r="E233" s="134"/>
      <c r="F233" s="138"/>
    </row>
    <row r="234" spans="1:6" ht="12.75">
      <c r="A234" s="128"/>
      <c r="B234" s="128"/>
      <c r="C234" s="132"/>
      <c r="D234" s="137"/>
      <c r="E234" s="134"/>
      <c r="F234" s="138"/>
    </row>
    <row r="235" spans="1:6" ht="12.75">
      <c r="A235" s="128"/>
      <c r="B235" s="128"/>
      <c r="C235" s="132"/>
      <c r="D235" s="137"/>
      <c r="E235" s="134"/>
      <c r="F235" s="138"/>
    </row>
    <row r="236" spans="1:6" ht="12.75">
      <c r="A236" s="128"/>
      <c r="B236" s="128"/>
      <c r="C236" s="132"/>
      <c r="D236" s="137"/>
      <c r="E236" s="134"/>
      <c r="F236" s="138"/>
    </row>
    <row r="237" spans="1:6" ht="12.75">
      <c r="A237" s="128"/>
      <c r="B237" s="128"/>
      <c r="C237" s="132"/>
      <c r="D237" s="137"/>
      <c r="E237" s="134"/>
      <c r="F237" s="138"/>
    </row>
    <row r="238" spans="1:6" ht="12.75">
      <c r="A238" s="128"/>
      <c r="B238" s="128"/>
      <c r="C238" s="132"/>
      <c r="D238" s="137"/>
      <c r="E238" s="134"/>
      <c r="F238" s="138"/>
    </row>
    <row r="239" spans="1:6" ht="12.75">
      <c r="A239" s="128"/>
      <c r="B239" s="128"/>
      <c r="C239" s="132"/>
      <c r="D239" s="137"/>
      <c r="E239" s="134"/>
      <c r="F239" s="138"/>
    </row>
    <row r="240" spans="1:6" ht="12.75">
      <c r="A240" s="128"/>
      <c r="B240" s="128"/>
      <c r="C240" s="132"/>
      <c r="D240" s="137"/>
      <c r="E240" s="134"/>
      <c r="F240" s="138"/>
    </row>
    <row r="241" spans="1:6" ht="12.75">
      <c r="A241" s="128"/>
      <c r="B241" s="128"/>
      <c r="C241" s="132"/>
      <c r="D241" s="137"/>
      <c r="E241" s="134"/>
      <c r="F241" s="138"/>
    </row>
    <row r="242" spans="1:6" ht="12.75">
      <c r="A242" s="128"/>
      <c r="B242" s="128"/>
      <c r="C242" s="132"/>
      <c r="D242" s="137"/>
      <c r="E242" s="134"/>
      <c r="F242" s="138"/>
    </row>
    <row r="243" spans="1:6" ht="12.75">
      <c r="A243" s="128"/>
      <c r="B243" s="128"/>
      <c r="C243" s="132"/>
      <c r="D243" s="137"/>
      <c r="E243" s="134"/>
      <c r="F243" s="138"/>
    </row>
    <row r="244" spans="1:6" ht="12.75">
      <c r="A244" s="128"/>
      <c r="B244" s="128"/>
      <c r="C244" s="132"/>
      <c r="D244" s="137"/>
      <c r="E244" s="134"/>
      <c r="F244" s="138"/>
    </row>
    <row r="245" spans="1:6" ht="12.75">
      <c r="A245" s="128"/>
      <c r="B245" s="128"/>
      <c r="C245" s="132"/>
      <c r="D245" s="137"/>
      <c r="E245" s="134"/>
      <c r="F245" s="138"/>
    </row>
    <row r="246" spans="1:6" ht="12.75">
      <c r="A246" s="128"/>
      <c r="B246" s="128"/>
      <c r="C246" s="132"/>
      <c r="D246" s="137"/>
      <c r="E246" s="134"/>
      <c r="F246" s="138"/>
    </row>
    <row r="247" spans="1:6" ht="12.75">
      <c r="A247" s="128"/>
      <c r="B247" s="128"/>
      <c r="C247" s="132"/>
      <c r="D247" s="137"/>
      <c r="E247" s="134"/>
      <c r="F247" s="138"/>
    </row>
    <row r="248" spans="1:6" ht="12.75">
      <c r="A248" s="128"/>
      <c r="B248" s="128"/>
      <c r="C248" s="132"/>
      <c r="D248" s="137"/>
      <c r="E248" s="134"/>
      <c r="F248" s="138"/>
    </row>
    <row r="249" spans="1:6" ht="12.75">
      <c r="A249" s="128"/>
      <c r="B249" s="128"/>
      <c r="C249" s="132"/>
      <c r="D249" s="137"/>
      <c r="E249" s="134"/>
      <c r="F249" s="138"/>
    </row>
    <row r="250" spans="1:6" ht="12.75">
      <c r="A250" s="128"/>
      <c r="B250" s="128"/>
      <c r="C250" s="132"/>
      <c r="D250" s="137"/>
      <c r="E250" s="134"/>
      <c r="F250" s="138"/>
    </row>
    <row r="251" spans="1:6" ht="12.75">
      <c r="A251" s="128"/>
      <c r="B251" s="128"/>
      <c r="C251" s="132"/>
      <c r="D251" s="137"/>
      <c r="E251" s="134"/>
      <c r="F251" s="138"/>
    </row>
    <row r="252" spans="1:6" ht="12.75">
      <c r="A252" s="128"/>
      <c r="B252" s="128"/>
      <c r="C252" s="132"/>
      <c r="D252" s="137"/>
      <c r="E252" s="134"/>
      <c r="F252" s="138"/>
    </row>
    <row r="253" spans="1:6" ht="12.75">
      <c r="A253" s="128"/>
      <c r="B253" s="128"/>
      <c r="C253" s="132"/>
      <c r="D253" s="137"/>
      <c r="E253" s="134"/>
      <c r="F253" s="138"/>
    </row>
    <row r="254" spans="1:6" ht="12.75">
      <c r="A254" s="128"/>
      <c r="B254" s="128"/>
      <c r="C254" s="132"/>
      <c r="D254" s="137"/>
      <c r="E254" s="134"/>
      <c r="F254" s="138"/>
    </row>
    <row r="255" spans="1:6" ht="12.75">
      <c r="A255" s="128"/>
      <c r="B255" s="128"/>
      <c r="C255" s="132"/>
      <c r="D255" s="137"/>
      <c r="E255" s="134"/>
      <c r="F255" s="138"/>
    </row>
    <row r="256" spans="1:6" ht="12.75">
      <c r="A256" s="128"/>
      <c r="B256" s="128"/>
      <c r="C256" s="132"/>
      <c r="D256" s="137"/>
      <c r="E256" s="134"/>
      <c r="F256" s="138"/>
    </row>
    <row r="257" spans="1:6" ht="12.75">
      <c r="A257" s="128"/>
      <c r="B257" s="128"/>
      <c r="C257" s="132"/>
      <c r="D257" s="137"/>
      <c r="E257" s="134"/>
      <c r="F257" s="138"/>
    </row>
    <row r="258" spans="1:6" ht="12.75">
      <c r="A258" s="128"/>
      <c r="B258" s="128"/>
      <c r="C258" s="132"/>
      <c r="D258" s="137"/>
      <c r="E258" s="134"/>
      <c r="F258" s="138"/>
    </row>
    <row r="259" spans="1:6" ht="12.75">
      <c r="A259" s="128"/>
      <c r="B259" s="128"/>
      <c r="C259" s="132"/>
      <c r="D259" s="137"/>
      <c r="E259" s="134"/>
      <c r="F259" s="138"/>
    </row>
    <row r="260" spans="1:6" ht="12.75">
      <c r="A260" s="128"/>
      <c r="B260" s="128"/>
      <c r="C260" s="132"/>
      <c r="D260" s="137"/>
      <c r="E260" s="134"/>
      <c r="F260" s="138"/>
    </row>
    <row r="261" spans="1:6" ht="12.75">
      <c r="A261" s="128"/>
      <c r="B261" s="128"/>
      <c r="C261" s="132"/>
      <c r="D261" s="137"/>
      <c r="E261" s="134"/>
      <c r="F261" s="138"/>
    </row>
    <row r="262" spans="1:6" ht="12.75">
      <c r="A262" s="128"/>
      <c r="B262" s="128"/>
      <c r="C262" s="132"/>
      <c r="D262" s="137"/>
      <c r="E262" s="134"/>
      <c r="F262" s="138"/>
    </row>
    <row r="263" spans="1:6" ht="12.75">
      <c r="A263" s="128"/>
      <c r="B263" s="128"/>
      <c r="C263" s="132"/>
      <c r="D263" s="137"/>
      <c r="E263" s="134"/>
      <c r="F263" s="138"/>
    </row>
    <row r="264" spans="1:6" ht="12.75">
      <c r="A264" s="128"/>
      <c r="B264" s="128"/>
      <c r="C264" s="132"/>
      <c r="D264" s="137"/>
      <c r="E264" s="134"/>
      <c r="F264" s="138"/>
    </row>
    <row r="265" spans="1:6" ht="12.75">
      <c r="A265" s="128"/>
      <c r="B265" s="128"/>
      <c r="C265" s="132"/>
      <c r="D265" s="137"/>
      <c r="E265" s="134"/>
      <c r="F265" s="138"/>
    </row>
    <row r="266" spans="1:6" ht="12.75">
      <c r="A266" s="128"/>
      <c r="B266" s="128"/>
      <c r="C266" s="132"/>
      <c r="D266" s="137"/>
      <c r="E266" s="134"/>
      <c r="F266" s="138"/>
    </row>
    <row r="267" spans="1:6" ht="12.75">
      <c r="A267" s="128"/>
      <c r="B267" s="128"/>
      <c r="C267" s="132"/>
      <c r="D267" s="137"/>
      <c r="E267" s="134"/>
      <c r="F267" s="138"/>
    </row>
    <row r="268" spans="1:6" ht="12.75">
      <c r="A268" s="128"/>
      <c r="B268" s="128"/>
      <c r="C268" s="132"/>
      <c r="D268" s="137"/>
      <c r="E268" s="134"/>
      <c r="F268" s="138"/>
    </row>
    <row r="269" spans="1:6" ht="12.75">
      <c r="A269" s="128"/>
      <c r="B269" s="128"/>
      <c r="C269" s="132"/>
      <c r="D269" s="137"/>
      <c r="E269" s="134"/>
      <c r="F269" s="138"/>
    </row>
    <row r="270" spans="1:6" ht="12.75">
      <c r="A270" s="128"/>
      <c r="B270" s="128"/>
      <c r="C270" s="132"/>
      <c r="D270" s="137"/>
      <c r="E270" s="134"/>
      <c r="F270" s="138"/>
    </row>
    <row r="271" spans="1:6" ht="12.75">
      <c r="A271" s="128"/>
      <c r="B271" s="128"/>
      <c r="C271" s="132"/>
      <c r="D271" s="137"/>
      <c r="E271" s="134"/>
      <c r="F271" s="138"/>
    </row>
    <row r="272" spans="1:6" ht="12.75">
      <c r="A272" s="128"/>
      <c r="B272" s="128"/>
      <c r="C272" s="132"/>
      <c r="D272" s="137"/>
      <c r="E272" s="134"/>
      <c r="F272" s="138"/>
    </row>
    <row r="273" spans="1:6" ht="12.75">
      <c r="A273" s="128"/>
      <c r="B273" s="128"/>
      <c r="C273" s="132"/>
      <c r="D273" s="137"/>
      <c r="E273" s="134"/>
      <c r="F273" s="138"/>
    </row>
    <row r="274" spans="1:6" ht="12.75">
      <c r="A274" s="128"/>
      <c r="B274" s="128"/>
      <c r="C274" s="132"/>
      <c r="D274" s="137"/>
      <c r="E274" s="134"/>
      <c r="F274" s="138"/>
    </row>
    <row r="275" spans="1:6" ht="12.75">
      <c r="A275" s="128"/>
      <c r="B275" s="128"/>
      <c r="C275" s="132"/>
      <c r="D275" s="137"/>
      <c r="E275" s="134"/>
      <c r="F275" s="138"/>
    </row>
    <row r="276" spans="1:6" ht="12.75">
      <c r="A276" s="128"/>
      <c r="B276" s="128"/>
      <c r="C276" s="132"/>
      <c r="D276" s="137"/>
      <c r="E276" s="134"/>
      <c r="F276" s="138"/>
    </row>
    <row r="277" spans="1:6" ht="12.75">
      <c r="A277" s="128"/>
      <c r="B277" s="128"/>
      <c r="C277" s="132"/>
      <c r="D277" s="137"/>
      <c r="E277" s="134"/>
      <c r="F277" s="138"/>
    </row>
    <row r="278" spans="1:6" ht="12.75">
      <c r="A278" s="128"/>
      <c r="B278" s="128"/>
      <c r="C278" s="132"/>
      <c r="D278" s="137"/>
      <c r="E278" s="134"/>
      <c r="F278" s="138"/>
    </row>
    <row r="279" spans="1:6" ht="12.75">
      <c r="A279" s="128"/>
      <c r="B279" s="128"/>
      <c r="C279" s="132"/>
      <c r="D279" s="137"/>
      <c r="E279" s="134"/>
      <c r="F279" s="138"/>
    </row>
    <row r="280" spans="1:6" ht="12.75">
      <c r="A280" s="128"/>
      <c r="B280" s="128"/>
      <c r="C280" s="132"/>
      <c r="D280" s="137"/>
      <c r="E280" s="134"/>
      <c r="F280" s="138"/>
    </row>
    <row r="281" spans="1:6" ht="12.75">
      <c r="A281" s="128"/>
      <c r="B281" s="128"/>
      <c r="C281" s="132"/>
      <c r="D281" s="137"/>
      <c r="E281" s="134"/>
      <c r="F281" s="138"/>
    </row>
    <row r="282" spans="1:6" ht="12.75">
      <c r="A282" s="128"/>
      <c r="B282" s="128"/>
      <c r="C282" s="132"/>
      <c r="D282" s="137"/>
      <c r="E282" s="134"/>
      <c r="F282" s="138"/>
    </row>
    <row r="283" spans="1:6" ht="12.75">
      <c r="A283" s="128"/>
      <c r="B283" s="128"/>
      <c r="C283" s="132"/>
      <c r="D283" s="137"/>
      <c r="E283" s="134"/>
      <c r="F283" s="138"/>
    </row>
    <row r="284" spans="1:6" ht="12.75">
      <c r="A284" s="128"/>
      <c r="B284" s="128"/>
      <c r="C284" s="132"/>
      <c r="D284" s="137"/>
      <c r="E284" s="134"/>
      <c r="F284" s="138"/>
    </row>
    <row r="285" spans="1:6" ht="12.75">
      <c r="A285" s="128"/>
      <c r="B285" s="128"/>
      <c r="C285" s="132"/>
      <c r="D285" s="137"/>
      <c r="E285" s="134"/>
      <c r="F285" s="138"/>
    </row>
    <row r="286" spans="1:6" ht="12.75">
      <c r="A286" s="128"/>
      <c r="B286" s="128"/>
      <c r="C286" s="132"/>
      <c r="D286" s="137"/>
      <c r="E286" s="134"/>
      <c r="F286" s="138"/>
    </row>
    <row r="287" spans="1:6" ht="12.75">
      <c r="A287" s="128"/>
      <c r="B287" s="128"/>
      <c r="C287" s="132"/>
      <c r="D287" s="137"/>
      <c r="E287" s="134"/>
      <c r="F287" s="138"/>
    </row>
    <row r="288" spans="1:6" ht="12.75">
      <c r="A288" s="128"/>
      <c r="B288" s="128"/>
      <c r="C288" s="132"/>
      <c r="D288" s="137"/>
      <c r="E288" s="134"/>
      <c r="F288" s="138"/>
    </row>
    <row r="289" spans="1:6" ht="12.75">
      <c r="A289" s="128"/>
      <c r="B289" s="128"/>
      <c r="C289" s="132"/>
      <c r="D289" s="137"/>
      <c r="E289" s="134"/>
      <c r="F289" s="138"/>
    </row>
    <row r="290" spans="1:6" ht="12.75">
      <c r="A290" s="128"/>
      <c r="B290" s="128"/>
      <c r="C290" s="132"/>
      <c r="D290" s="137"/>
      <c r="E290" s="134"/>
      <c r="F290" s="138"/>
    </row>
    <row r="291" spans="1:6" ht="12.75">
      <c r="A291" s="128"/>
      <c r="B291" s="128"/>
      <c r="C291" s="132"/>
      <c r="D291" s="137"/>
      <c r="E291" s="134"/>
      <c r="F291" s="138"/>
    </row>
    <row r="292" spans="1:6" ht="12.75">
      <c r="A292" s="128"/>
      <c r="B292" s="128"/>
      <c r="C292" s="132"/>
      <c r="D292" s="137"/>
      <c r="E292" s="134"/>
      <c r="F292" s="138"/>
    </row>
    <row r="293" spans="1:6" ht="12.75">
      <c r="A293" s="128"/>
      <c r="B293" s="128"/>
      <c r="C293" s="132"/>
      <c r="D293" s="137"/>
      <c r="E293" s="134"/>
      <c r="F293" s="138"/>
    </row>
    <row r="294" spans="1:6" ht="12.75">
      <c r="A294" s="128"/>
      <c r="B294" s="128"/>
      <c r="C294" s="132"/>
      <c r="D294" s="137"/>
      <c r="E294" s="134"/>
      <c r="F294" s="138"/>
    </row>
    <row r="295" spans="1:6" ht="12.75">
      <c r="A295" s="128"/>
      <c r="B295" s="128"/>
      <c r="C295" s="132"/>
      <c r="D295" s="137"/>
      <c r="E295" s="134"/>
      <c r="F295" s="138"/>
    </row>
    <row r="296" spans="1:6" ht="12.75">
      <c r="A296" s="128"/>
      <c r="B296" s="128"/>
      <c r="C296" s="132"/>
      <c r="D296" s="137"/>
      <c r="E296" s="134"/>
      <c r="F296" s="138"/>
    </row>
    <row r="297" spans="1:6" ht="12.75">
      <c r="A297" s="128"/>
      <c r="B297" s="128"/>
      <c r="C297" s="132"/>
      <c r="D297" s="137"/>
      <c r="E297" s="134"/>
      <c r="F297" s="138"/>
    </row>
    <row r="298" spans="1:6" ht="12.75">
      <c r="A298" s="128"/>
      <c r="B298" s="128"/>
      <c r="C298" s="132"/>
      <c r="D298" s="137"/>
      <c r="E298" s="134"/>
      <c r="F298" s="138"/>
    </row>
    <row r="299" spans="1:6" ht="12.75">
      <c r="A299" s="128"/>
      <c r="B299" s="128"/>
      <c r="C299" s="132"/>
      <c r="D299" s="137"/>
      <c r="E299" s="134"/>
      <c r="F299" s="138"/>
    </row>
    <row r="300" spans="1:6" ht="12.75">
      <c r="A300" s="128"/>
      <c r="B300" s="128"/>
      <c r="C300" s="132"/>
      <c r="D300" s="137"/>
      <c r="E300" s="134"/>
      <c r="F300" s="138"/>
    </row>
    <row r="301" spans="1:6" ht="12.75">
      <c r="A301" s="128"/>
      <c r="B301" s="128"/>
      <c r="C301" s="132"/>
      <c r="D301" s="137"/>
      <c r="E301" s="134"/>
      <c r="F301" s="138"/>
    </row>
    <row r="302" spans="1:6" ht="12.75">
      <c r="A302" s="128"/>
      <c r="B302" s="128"/>
      <c r="C302" s="132"/>
      <c r="D302" s="137"/>
      <c r="E302" s="134"/>
      <c r="F302" s="138"/>
    </row>
    <row r="303" spans="1:6" ht="12.75">
      <c r="A303" s="128"/>
      <c r="B303" s="128"/>
      <c r="C303" s="132"/>
      <c r="D303" s="137"/>
      <c r="E303" s="134"/>
      <c r="F303" s="138"/>
    </row>
    <row r="304" spans="1:6" ht="12.75">
      <c r="A304" s="128"/>
      <c r="B304" s="128"/>
      <c r="C304" s="132"/>
      <c r="D304" s="137"/>
      <c r="E304" s="134"/>
      <c r="F304" s="138"/>
    </row>
    <row r="305" spans="1:6" ht="12.75">
      <c r="A305" s="128"/>
      <c r="B305" s="128"/>
      <c r="C305" s="132"/>
      <c r="D305" s="137"/>
      <c r="E305" s="134"/>
      <c r="F305" s="138"/>
    </row>
    <row r="306" spans="1:6" ht="12.75">
      <c r="A306" s="128"/>
      <c r="B306" s="128"/>
      <c r="C306" s="132"/>
      <c r="D306" s="137"/>
      <c r="E306" s="134"/>
      <c r="F306" s="138"/>
    </row>
    <row r="307" spans="1:6" ht="12.75">
      <c r="A307" s="128"/>
      <c r="B307" s="128"/>
      <c r="C307" s="132"/>
      <c r="D307" s="137"/>
      <c r="E307" s="134"/>
      <c r="F307" s="138"/>
    </row>
    <row r="308" spans="1:6" ht="12.75">
      <c r="A308" s="128"/>
      <c r="B308" s="128"/>
      <c r="C308" s="132"/>
      <c r="D308" s="137"/>
      <c r="E308" s="134"/>
      <c r="F308" s="138"/>
    </row>
    <row r="309" spans="1:6" ht="12.75">
      <c r="A309" s="128"/>
      <c r="B309" s="128"/>
      <c r="C309" s="132"/>
      <c r="D309" s="137"/>
      <c r="E309" s="134"/>
      <c r="F309" s="138"/>
    </row>
    <row r="310" spans="1:6" ht="12.75">
      <c r="A310" s="128"/>
      <c r="B310" s="128"/>
      <c r="C310" s="132"/>
      <c r="D310" s="137"/>
      <c r="E310" s="134"/>
      <c r="F310" s="138"/>
    </row>
    <row r="311" spans="1:6" ht="12.75">
      <c r="A311" s="128"/>
      <c r="B311" s="128"/>
      <c r="C311" s="132"/>
      <c r="D311" s="137"/>
      <c r="E311" s="134"/>
      <c r="F311" s="138"/>
    </row>
    <row r="312" spans="1:6" ht="12.75">
      <c r="A312" s="128"/>
      <c r="B312" s="128"/>
      <c r="C312" s="132"/>
      <c r="D312" s="137"/>
      <c r="E312" s="134"/>
      <c r="F312" s="138"/>
    </row>
    <row r="313" spans="1:6" ht="12.75">
      <c r="A313" s="128"/>
      <c r="B313" s="128"/>
      <c r="C313" s="132"/>
      <c r="D313" s="137"/>
      <c r="E313" s="134"/>
      <c r="F313" s="138"/>
    </row>
    <row r="314" spans="1:6" ht="12.75">
      <c r="A314" s="128"/>
      <c r="B314" s="128"/>
      <c r="C314" s="132"/>
      <c r="D314" s="137"/>
      <c r="E314" s="134"/>
      <c r="F314" s="138"/>
    </row>
    <row r="315" spans="1:6" ht="12.75">
      <c r="A315" s="128"/>
      <c r="B315" s="128"/>
      <c r="C315" s="132"/>
      <c r="D315" s="137"/>
      <c r="E315" s="134"/>
      <c r="F315" s="138"/>
    </row>
    <row r="316" spans="1:6" ht="12.75">
      <c r="A316" s="128"/>
      <c r="B316" s="128"/>
      <c r="C316" s="132"/>
      <c r="D316" s="137"/>
      <c r="E316" s="134"/>
      <c r="F316" s="138"/>
    </row>
    <row r="317" spans="1:6" ht="12.75">
      <c r="A317" s="128"/>
      <c r="B317" s="128"/>
      <c r="C317" s="132"/>
      <c r="D317" s="137"/>
      <c r="E317" s="134"/>
      <c r="F317" s="138"/>
    </row>
    <row r="318" spans="1:6" ht="12.75">
      <c r="A318" s="128"/>
      <c r="B318" s="128"/>
      <c r="C318" s="132"/>
      <c r="D318" s="137"/>
      <c r="E318" s="134"/>
      <c r="F318" s="138"/>
    </row>
    <row r="319" spans="1:6" ht="12.75">
      <c r="A319" s="128"/>
      <c r="B319" s="128"/>
      <c r="C319" s="132"/>
      <c r="D319" s="137"/>
      <c r="E319" s="134"/>
      <c r="F319" s="138"/>
    </row>
    <row r="320" spans="1:6" ht="12.75">
      <c r="A320" s="128"/>
      <c r="B320" s="128"/>
      <c r="C320" s="132"/>
      <c r="D320" s="137"/>
      <c r="E320" s="134"/>
      <c r="F320" s="138"/>
    </row>
    <row r="321" spans="1:6" ht="12.75">
      <c r="A321" s="128"/>
      <c r="B321" s="128"/>
      <c r="C321" s="132"/>
      <c r="D321" s="137"/>
      <c r="E321" s="134"/>
      <c r="F321" s="138"/>
    </row>
    <row r="322" spans="1:6" ht="12.75">
      <c r="A322" s="128"/>
      <c r="B322" s="128"/>
      <c r="C322" s="132"/>
      <c r="D322" s="137"/>
      <c r="E322" s="134"/>
      <c r="F322" s="138"/>
    </row>
    <row r="323" spans="1:6" ht="12.75">
      <c r="A323" s="128"/>
      <c r="B323" s="128"/>
      <c r="C323" s="132"/>
      <c r="D323" s="137"/>
      <c r="E323" s="134"/>
      <c r="F323" s="138"/>
    </row>
    <row r="324" spans="1:6" ht="12.75">
      <c r="A324" s="128"/>
      <c r="B324" s="128"/>
      <c r="C324" s="132"/>
      <c r="D324" s="137"/>
      <c r="E324" s="134"/>
      <c r="F324" s="138"/>
    </row>
    <row r="325" spans="1:6" ht="12.75">
      <c r="A325" s="128"/>
      <c r="B325" s="128"/>
      <c r="C325" s="132"/>
      <c r="D325" s="137"/>
      <c r="E325" s="134"/>
      <c r="F325" s="138"/>
    </row>
    <row r="326" spans="1:6" ht="12.75">
      <c r="A326" s="128"/>
      <c r="B326" s="128"/>
      <c r="C326" s="132"/>
      <c r="D326" s="137"/>
      <c r="E326" s="134"/>
      <c r="F326" s="138"/>
    </row>
    <row r="327" spans="1:6" ht="12.75">
      <c r="A327" s="128"/>
      <c r="B327" s="128"/>
      <c r="C327" s="132"/>
      <c r="D327" s="137"/>
      <c r="E327" s="134"/>
      <c r="F327" s="138"/>
    </row>
    <row r="328" spans="1:6" ht="12.75">
      <c r="A328" s="128"/>
      <c r="B328" s="128"/>
      <c r="C328" s="132"/>
      <c r="D328" s="137"/>
      <c r="E328" s="134"/>
      <c r="F328" s="138"/>
    </row>
    <row r="329" spans="1:6" ht="12.75">
      <c r="A329" s="128"/>
      <c r="B329" s="128"/>
      <c r="C329" s="132"/>
      <c r="D329" s="137"/>
      <c r="E329" s="134"/>
      <c r="F329" s="138"/>
    </row>
    <row r="330" spans="1:6" ht="12.75">
      <c r="A330" s="128"/>
      <c r="B330" s="128"/>
      <c r="C330" s="132"/>
      <c r="D330" s="137"/>
      <c r="E330" s="134"/>
      <c r="F330" s="138"/>
    </row>
    <row r="331" spans="1:6" ht="12.75">
      <c r="A331" s="128"/>
      <c r="B331" s="128"/>
      <c r="C331" s="132"/>
      <c r="D331" s="137"/>
      <c r="E331" s="134"/>
      <c r="F331" s="138"/>
    </row>
    <row r="332" spans="1:6" ht="12.75">
      <c r="A332" s="128"/>
      <c r="B332" s="128"/>
      <c r="C332" s="132"/>
      <c r="D332" s="137"/>
      <c r="E332" s="134"/>
      <c r="F332" s="138"/>
    </row>
    <row r="333" spans="1:6" ht="12.75">
      <c r="A333" s="128"/>
      <c r="B333" s="128"/>
      <c r="C333" s="132"/>
      <c r="D333" s="137"/>
      <c r="E333" s="134"/>
      <c r="F333" s="138"/>
    </row>
    <row r="334" spans="1:6" ht="12.75">
      <c r="A334" s="128"/>
      <c r="B334" s="128"/>
      <c r="C334" s="132"/>
      <c r="D334" s="137"/>
      <c r="E334" s="134"/>
      <c r="F334" s="138"/>
    </row>
    <row r="335" spans="1:6" ht="12.75">
      <c r="A335" s="128"/>
      <c r="B335" s="128"/>
      <c r="C335" s="132"/>
      <c r="D335" s="137"/>
      <c r="E335" s="134"/>
      <c r="F335" s="138"/>
    </row>
    <row r="336" spans="1:6" ht="12.75">
      <c r="A336" s="128"/>
      <c r="B336" s="128"/>
      <c r="C336" s="132"/>
      <c r="D336" s="137"/>
      <c r="E336" s="134"/>
      <c r="F336" s="138"/>
    </row>
    <row r="337" spans="1:6" ht="12.75">
      <c r="A337" s="128"/>
      <c r="B337" s="128"/>
      <c r="C337" s="132"/>
      <c r="D337" s="137"/>
      <c r="E337" s="134"/>
      <c r="F337" s="138"/>
    </row>
    <row r="338" spans="1:6" ht="12.75">
      <c r="A338" s="128"/>
      <c r="B338" s="128"/>
      <c r="C338" s="132"/>
      <c r="D338" s="137"/>
      <c r="E338" s="134"/>
      <c r="F338" s="138"/>
    </row>
    <row r="339" spans="1:6" ht="12.75">
      <c r="A339" s="128"/>
      <c r="B339" s="128"/>
      <c r="C339" s="132"/>
      <c r="D339" s="137"/>
      <c r="E339" s="134"/>
      <c r="F339" s="138"/>
    </row>
    <row r="340" spans="1:6" ht="12.75">
      <c r="A340" s="128"/>
      <c r="B340" s="128"/>
      <c r="C340" s="132"/>
      <c r="D340" s="137"/>
      <c r="E340" s="134"/>
      <c r="F340" s="138"/>
    </row>
    <row r="341" spans="1:6" ht="12.75">
      <c r="A341" s="128"/>
      <c r="B341" s="128"/>
      <c r="C341" s="132"/>
      <c r="D341" s="137"/>
      <c r="E341" s="134"/>
      <c r="F341" s="138"/>
    </row>
    <row r="342" spans="1:6" ht="12.75">
      <c r="A342" s="128"/>
      <c r="B342" s="128"/>
      <c r="C342" s="132"/>
      <c r="D342" s="137"/>
      <c r="E342" s="134"/>
      <c r="F342" s="138"/>
    </row>
    <row r="343" spans="1:6" ht="12.75">
      <c r="A343" s="128"/>
      <c r="B343" s="128"/>
      <c r="C343" s="132"/>
      <c r="D343" s="137"/>
      <c r="E343" s="134"/>
      <c r="F343" s="138"/>
    </row>
    <row r="344" spans="1:6" ht="12.75">
      <c r="A344" s="128"/>
      <c r="B344" s="128"/>
      <c r="C344" s="132"/>
      <c r="D344" s="137"/>
      <c r="E344" s="134"/>
      <c r="F344" s="138"/>
    </row>
    <row r="345" spans="1:6" ht="12.75">
      <c r="A345" s="128"/>
      <c r="B345" s="128"/>
      <c r="C345" s="132"/>
      <c r="D345" s="137"/>
      <c r="E345" s="134"/>
      <c r="F345" s="138"/>
    </row>
    <row r="346" spans="1:6" ht="12.75">
      <c r="A346" s="128"/>
      <c r="B346" s="128"/>
      <c r="C346" s="132"/>
      <c r="D346" s="137"/>
      <c r="E346" s="134"/>
      <c r="F346" s="138"/>
    </row>
    <row r="347" spans="1:6" ht="12.75">
      <c r="A347" s="128"/>
      <c r="B347" s="128"/>
      <c r="C347" s="132"/>
      <c r="D347" s="137"/>
      <c r="E347" s="134"/>
      <c r="F347" s="138"/>
    </row>
    <row r="348" spans="1:6" ht="12.75">
      <c r="A348" s="128"/>
      <c r="B348" s="128"/>
      <c r="C348" s="132"/>
      <c r="D348" s="137"/>
      <c r="E348" s="134"/>
      <c r="F348" s="138"/>
    </row>
    <row r="349" spans="1:6" ht="12.75">
      <c r="A349" s="128"/>
      <c r="B349" s="128"/>
      <c r="C349" s="132"/>
      <c r="D349" s="137"/>
      <c r="E349" s="134"/>
      <c r="F349" s="138"/>
    </row>
    <row r="350" spans="1:6" ht="12.75">
      <c r="A350" s="128"/>
      <c r="B350" s="128"/>
      <c r="C350" s="132"/>
      <c r="D350" s="137"/>
      <c r="E350" s="134"/>
      <c r="F350" s="138"/>
    </row>
    <row r="351" spans="1:6" ht="12.75">
      <c r="A351" s="128"/>
      <c r="B351" s="128"/>
      <c r="C351" s="132"/>
      <c r="D351" s="137"/>
      <c r="E351" s="134"/>
      <c r="F351" s="138"/>
    </row>
    <row r="352" spans="1:6" ht="12.75">
      <c r="A352" s="128"/>
      <c r="B352" s="128"/>
      <c r="C352" s="132"/>
      <c r="D352" s="137"/>
      <c r="E352" s="134"/>
      <c r="F352" s="138"/>
    </row>
    <row r="353" spans="1:6" ht="12.75">
      <c r="A353" s="128"/>
      <c r="B353" s="128"/>
      <c r="C353" s="132"/>
      <c r="D353" s="137"/>
      <c r="E353" s="134"/>
      <c r="F353" s="138"/>
    </row>
    <row r="354" spans="1:6" ht="12.75">
      <c r="A354" s="128"/>
      <c r="B354" s="128"/>
      <c r="C354" s="132"/>
      <c r="D354" s="137"/>
      <c r="E354" s="134"/>
      <c r="F354" s="138"/>
    </row>
    <row r="355" spans="1:6" ht="12.75">
      <c r="A355" s="128"/>
      <c r="B355" s="128"/>
      <c r="C355" s="132"/>
      <c r="D355" s="137"/>
      <c r="E355" s="134"/>
      <c r="F355" s="138"/>
    </row>
    <row r="356" spans="1:6" ht="12.75">
      <c r="A356" s="128"/>
      <c r="B356" s="128"/>
      <c r="C356" s="132"/>
      <c r="D356" s="137"/>
      <c r="E356" s="134"/>
      <c r="F356" s="138"/>
    </row>
    <row r="357" spans="1:6" ht="12.75">
      <c r="A357" s="128"/>
      <c r="B357" s="128"/>
      <c r="C357" s="132"/>
      <c r="D357" s="137"/>
      <c r="E357" s="134"/>
      <c r="F357" s="138"/>
    </row>
    <row r="358" spans="1:6" ht="12.75">
      <c r="A358" s="128"/>
      <c r="B358" s="128"/>
      <c r="C358" s="132"/>
      <c r="D358" s="137"/>
      <c r="E358" s="134"/>
      <c r="F358" s="138"/>
    </row>
    <row r="359" spans="1:6" ht="12.75">
      <c r="A359" s="128"/>
      <c r="B359" s="128"/>
      <c r="C359" s="132"/>
      <c r="D359" s="137"/>
      <c r="E359" s="134"/>
      <c r="F359" s="138"/>
    </row>
    <row r="360" spans="1:6" ht="12.75">
      <c r="A360" s="128"/>
      <c r="B360" s="128"/>
      <c r="C360" s="132"/>
      <c r="D360" s="137"/>
      <c r="E360" s="134"/>
      <c r="F360" s="138"/>
    </row>
    <row r="361" spans="1:6" ht="12.75">
      <c r="A361" s="128"/>
      <c r="B361" s="128"/>
      <c r="C361" s="132"/>
      <c r="D361" s="137"/>
      <c r="E361" s="134"/>
      <c r="F361" s="138"/>
    </row>
    <row r="362" spans="1:6" ht="12.75">
      <c r="A362" s="128"/>
      <c r="B362" s="128"/>
      <c r="C362" s="132"/>
      <c r="D362" s="137"/>
      <c r="E362" s="134"/>
      <c r="F362" s="138"/>
    </row>
    <row r="363" spans="1:6" ht="12.75">
      <c r="A363" s="128"/>
      <c r="B363" s="128"/>
      <c r="C363" s="132"/>
      <c r="D363" s="137"/>
      <c r="E363" s="134"/>
      <c r="F363" s="138"/>
    </row>
    <row r="364" spans="1:6" ht="12.75">
      <c r="A364" s="128"/>
      <c r="B364" s="128"/>
      <c r="C364" s="132"/>
      <c r="D364" s="137"/>
      <c r="E364" s="134"/>
      <c r="F364" s="138"/>
    </row>
    <row r="365" spans="1:6" ht="12.75">
      <c r="A365" s="128"/>
      <c r="B365" s="128"/>
      <c r="C365" s="132"/>
      <c r="D365" s="137"/>
      <c r="E365" s="134"/>
      <c r="F365" s="138"/>
    </row>
    <row r="366" spans="1:6" ht="12.75">
      <c r="A366" s="128"/>
      <c r="B366" s="128"/>
      <c r="C366" s="132"/>
      <c r="D366" s="137"/>
      <c r="E366" s="134"/>
      <c r="F366" s="138"/>
    </row>
    <row r="367" spans="1:6" ht="12.75">
      <c r="A367" s="128"/>
      <c r="B367" s="128"/>
      <c r="C367" s="132"/>
      <c r="D367" s="137"/>
      <c r="E367" s="134"/>
      <c r="F367" s="138"/>
    </row>
    <row r="368" spans="1:6" ht="12.75">
      <c r="A368" s="128"/>
      <c r="B368" s="128"/>
      <c r="C368" s="132"/>
      <c r="D368" s="137"/>
      <c r="E368" s="134"/>
      <c r="F368" s="138"/>
    </row>
    <row r="369" spans="1:6" ht="12.75">
      <c r="A369" s="128"/>
      <c r="B369" s="128"/>
      <c r="C369" s="132"/>
      <c r="D369" s="137"/>
      <c r="E369" s="134"/>
      <c r="F369" s="138"/>
    </row>
    <row r="370" spans="1:6" ht="12.75">
      <c r="A370" s="128"/>
      <c r="B370" s="128"/>
      <c r="C370" s="132"/>
      <c r="D370" s="137"/>
      <c r="E370" s="134"/>
      <c r="F370" s="138"/>
    </row>
    <row r="371" spans="1:6" ht="12.75">
      <c r="A371" s="128"/>
      <c r="B371" s="128"/>
      <c r="C371" s="132"/>
      <c r="D371" s="137"/>
      <c r="E371" s="134"/>
      <c r="F371" s="138"/>
    </row>
    <row r="372" spans="1:6" ht="12.75">
      <c r="A372" s="128"/>
      <c r="B372" s="128"/>
      <c r="C372" s="132"/>
      <c r="D372" s="137"/>
      <c r="E372" s="134"/>
      <c r="F372" s="138"/>
    </row>
    <row r="373" spans="1:6" ht="12.75">
      <c r="A373" s="128"/>
      <c r="B373" s="128"/>
      <c r="C373" s="132"/>
      <c r="D373" s="137"/>
      <c r="E373" s="134"/>
      <c r="F373" s="138"/>
    </row>
    <row r="374" spans="1:6" ht="12.75">
      <c r="A374" s="128"/>
      <c r="B374" s="128"/>
      <c r="C374" s="132"/>
      <c r="D374" s="137"/>
      <c r="E374" s="134"/>
      <c r="F374" s="138"/>
    </row>
    <row r="375" spans="1:6" ht="12.75">
      <c r="A375" s="128"/>
      <c r="B375" s="128"/>
      <c r="C375" s="132"/>
      <c r="D375" s="137"/>
      <c r="E375" s="134"/>
      <c r="F375" s="138"/>
    </row>
    <row r="376" spans="1:6" ht="12.75">
      <c r="A376" s="128"/>
      <c r="B376" s="128"/>
      <c r="C376" s="132"/>
      <c r="D376" s="137"/>
      <c r="E376" s="134"/>
      <c r="F376" s="138"/>
    </row>
    <row r="377" spans="1:6" ht="12.75">
      <c r="A377" s="128"/>
      <c r="B377" s="128"/>
      <c r="C377" s="132"/>
      <c r="D377" s="137"/>
      <c r="E377" s="134"/>
      <c r="F377" s="138"/>
    </row>
    <row r="378" spans="1:6" ht="12.75">
      <c r="A378" s="128"/>
      <c r="B378" s="128"/>
      <c r="C378" s="132"/>
      <c r="D378" s="137"/>
      <c r="E378" s="134"/>
      <c r="F378" s="138"/>
    </row>
    <row r="379" spans="1:6" ht="12.75">
      <c r="A379" s="128"/>
      <c r="B379" s="128"/>
      <c r="C379" s="132"/>
      <c r="D379" s="137"/>
      <c r="E379" s="134"/>
      <c r="F379" s="138"/>
    </row>
    <row r="380" spans="1:6" ht="12.75">
      <c r="A380" s="128"/>
      <c r="B380" s="128"/>
      <c r="C380" s="132"/>
      <c r="D380" s="137"/>
      <c r="E380" s="134"/>
      <c r="F380" s="138"/>
    </row>
    <row r="381" spans="1:6" ht="12.75">
      <c r="A381" s="128"/>
      <c r="B381" s="128"/>
      <c r="C381" s="132"/>
      <c r="D381" s="137"/>
      <c r="E381" s="134"/>
      <c r="F381" s="138"/>
    </row>
    <row r="382" spans="1:6" ht="12.75">
      <c r="A382" s="128"/>
      <c r="B382" s="128"/>
      <c r="C382" s="132"/>
      <c r="D382" s="137"/>
      <c r="E382" s="134"/>
      <c r="F382" s="138"/>
    </row>
    <row r="383" spans="1:6" ht="12.75">
      <c r="A383" s="128"/>
      <c r="B383" s="128"/>
      <c r="C383" s="132"/>
      <c r="D383" s="137"/>
      <c r="E383" s="134"/>
      <c r="F383" s="138"/>
    </row>
    <row r="384" spans="1:6" ht="12.75">
      <c r="A384" s="128"/>
      <c r="B384" s="128"/>
      <c r="C384" s="132"/>
      <c r="D384" s="137"/>
      <c r="E384" s="134"/>
      <c r="F384" s="138"/>
    </row>
    <row r="385" spans="1:6" ht="12.75">
      <c r="A385" s="128"/>
      <c r="B385" s="128"/>
      <c r="C385" s="132"/>
      <c r="D385" s="137"/>
      <c r="E385" s="134"/>
      <c r="F385" s="138"/>
    </row>
    <row r="386" spans="1:6" ht="12.75">
      <c r="A386" s="128"/>
      <c r="B386" s="128"/>
      <c r="C386" s="132"/>
      <c r="D386" s="137"/>
      <c r="E386" s="134"/>
      <c r="F386" s="138"/>
    </row>
    <row r="387" spans="1:6" ht="12.75">
      <c r="A387" s="128"/>
      <c r="B387" s="128"/>
      <c r="C387" s="132"/>
      <c r="D387" s="137"/>
      <c r="E387" s="134"/>
      <c r="F387" s="138"/>
    </row>
    <row r="388" spans="1:6" ht="12.75">
      <c r="A388" s="128"/>
      <c r="B388" s="128"/>
      <c r="C388" s="132"/>
      <c r="D388" s="137"/>
      <c r="E388" s="134"/>
      <c r="F388" s="138"/>
    </row>
    <row r="389" spans="1:6" ht="12.75">
      <c r="A389" s="128"/>
      <c r="B389" s="128"/>
      <c r="C389" s="132"/>
      <c r="D389" s="137"/>
      <c r="E389" s="134"/>
      <c r="F389" s="138"/>
    </row>
    <row r="390" spans="1:6" ht="12.75">
      <c r="A390" s="128"/>
      <c r="B390" s="128"/>
      <c r="C390" s="132"/>
      <c r="D390" s="137"/>
      <c r="E390" s="134"/>
      <c r="F390" s="138"/>
    </row>
    <row r="391" spans="1:6" ht="12.75">
      <c r="A391" s="128"/>
      <c r="B391" s="128"/>
      <c r="C391" s="132"/>
      <c r="D391" s="137"/>
      <c r="E391" s="134"/>
      <c r="F391" s="138"/>
    </row>
    <row r="392" spans="1:6" ht="12.75">
      <c r="A392" s="128"/>
      <c r="B392" s="128"/>
      <c r="C392" s="132"/>
      <c r="D392" s="137"/>
      <c r="E392" s="134"/>
      <c r="F392" s="138"/>
    </row>
    <row r="393" spans="1:6" ht="12.75">
      <c r="A393" s="128"/>
      <c r="B393" s="128"/>
      <c r="C393" s="132"/>
      <c r="D393" s="137"/>
      <c r="E393" s="134"/>
      <c r="F393" s="138"/>
    </row>
    <row r="394" spans="1:6" ht="12.75">
      <c r="A394" s="128"/>
      <c r="B394" s="128"/>
      <c r="C394" s="132"/>
      <c r="D394" s="137"/>
      <c r="E394" s="134"/>
      <c r="F394" s="138"/>
    </row>
    <row r="395" spans="1:6" ht="12.75">
      <c r="A395" s="128"/>
      <c r="B395" s="128"/>
      <c r="C395" s="132"/>
      <c r="D395" s="137"/>
      <c r="E395" s="134"/>
      <c r="F395" s="138"/>
    </row>
    <row r="396" spans="1:6" ht="12.75">
      <c r="A396" s="128"/>
      <c r="B396" s="128"/>
      <c r="C396" s="132"/>
      <c r="D396" s="137"/>
      <c r="E396" s="134"/>
      <c r="F396" s="138"/>
    </row>
    <row r="397" spans="1:6" ht="12.75">
      <c r="A397" s="128"/>
      <c r="B397" s="128"/>
      <c r="C397" s="132"/>
      <c r="D397" s="137"/>
      <c r="E397" s="134"/>
      <c r="F397" s="138"/>
    </row>
    <row r="398" spans="1:6" ht="12.75">
      <c r="A398" s="128"/>
      <c r="B398" s="128"/>
      <c r="C398" s="132"/>
      <c r="D398" s="137"/>
      <c r="E398" s="134"/>
      <c r="F398" s="138"/>
    </row>
    <row r="399" spans="1:6" ht="12.75">
      <c r="A399" s="128"/>
      <c r="B399" s="128"/>
      <c r="C399" s="132"/>
      <c r="D399" s="137"/>
      <c r="E399" s="134"/>
      <c r="F399" s="138"/>
    </row>
    <row r="400" spans="1:6" ht="12.75">
      <c r="A400" s="128"/>
      <c r="B400" s="128"/>
      <c r="C400" s="132"/>
      <c r="D400" s="137"/>
      <c r="E400" s="134"/>
      <c r="F400" s="138"/>
    </row>
    <row r="401" spans="1:6" ht="12.75">
      <c r="A401" s="128"/>
      <c r="B401" s="128"/>
      <c r="C401" s="132"/>
      <c r="D401" s="137"/>
      <c r="E401" s="134"/>
      <c r="F401" s="138"/>
    </row>
    <row r="402" spans="1:6" ht="12.75">
      <c r="A402" s="128"/>
      <c r="B402" s="128"/>
      <c r="C402" s="132"/>
      <c r="D402" s="137"/>
      <c r="E402" s="134"/>
      <c r="F402" s="138"/>
    </row>
    <row r="403" spans="1:6" ht="12.75">
      <c r="A403" s="128"/>
      <c r="B403" s="128"/>
      <c r="C403" s="132"/>
      <c r="D403" s="137"/>
      <c r="E403" s="134"/>
      <c r="F403" s="138"/>
    </row>
    <row r="404" spans="1:6" ht="12.75">
      <c r="A404" s="128"/>
      <c r="B404" s="128"/>
      <c r="C404" s="132"/>
      <c r="D404" s="137"/>
      <c r="E404" s="134"/>
      <c r="F404" s="138"/>
    </row>
    <row r="405" spans="1:6" ht="12.75">
      <c r="A405" s="128"/>
      <c r="B405" s="128"/>
      <c r="C405" s="132"/>
      <c r="D405" s="137"/>
      <c r="E405" s="134"/>
      <c r="F405" s="138"/>
    </row>
    <row r="406" spans="1:6" ht="12.75">
      <c r="A406" s="128"/>
      <c r="B406" s="128"/>
      <c r="C406" s="132"/>
      <c r="D406" s="137"/>
      <c r="E406" s="134"/>
      <c r="F406" s="138"/>
    </row>
    <row r="407" spans="1:6" ht="12.75">
      <c r="A407" s="128"/>
      <c r="B407" s="128"/>
      <c r="C407" s="132"/>
      <c r="D407" s="137"/>
      <c r="E407" s="134"/>
      <c r="F407" s="138"/>
    </row>
    <row r="408" spans="1:6" ht="12.75">
      <c r="A408" s="128"/>
      <c r="B408" s="128"/>
      <c r="C408" s="132"/>
      <c r="D408" s="137"/>
      <c r="E408" s="134"/>
      <c r="F408" s="138"/>
    </row>
    <row r="409" spans="1:6" ht="12.75">
      <c r="A409" s="128"/>
      <c r="B409" s="128"/>
      <c r="C409" s="132"/>
      <c r="D409" s="137"/>
      <c r="E409" s="134"/>
      <c r="F409" s="138"/>
    </row>
    <row r="410" spans="1:6" ht="12.75">
      <c r="A410" s="128"/>
      <c r="B410" s="128"/>
      <c r="C410" s="132"/>
      <c r="D410" s="137"/>
      <c r="E410" s="134"/>
      <c r="F410" s="138"/>
    </row>
    <row r="411" spans="1:6" ht="12.75">
      <c r="A411" s="128"/>
      <c r="B411" s="128"/>
      <c r="C411" s="132"/>
      <c r="D411" s="137"/>
      <c r="E411" s="134"/>
      <c r="F411" s="138"/>
    </row>
    <row r="412" spans="1:6" ht="12.75">
      <c r="A412" s="128"/>
      <c r="B412" s="128"/>
      <c r="C412" s="132"/>
      <c r="D412" s="137"/>
      <c r="E412" s="134"/>
      <c r="F412" s="138"/>
    </row>
    <row r="413" spans="1:6" ht="12.75">
      <c r="A413" s="128"/>
      <c r="B413" s="128"/>
      <c r="C413" s="132"/>
      <c r="D413" s="137"/>
      <c r="E413" s="134"/>
      <c r="F413" s="138"/>
    </row>
    <row r="414" spans="1:6" ht="12.75">
      <c r="A414" s="128"/>
      <c r="B414" s="128"/>
      <c r="C414" s="132"/>
      <c r="D414" s="137"/>
      <c r="E414" s="134"/>
      <c r="F414" s="138"/>
    </row>
    <row r="415" spans="1:6" ht="12.75">
      <c r="A415" s="128"/>
      <c r="B415" s="128"/>
      <c r="C415" s="132"/>
      <c r="D415" s="137"/>
      <c r="E415" s="134"/>
      <c r="F415" s="138"/>
    </row>
    <row r="416" spans="1:6" ht="12.75">
      <c r="A416" s="128"/>
      <c r="B416" s="128"/>
      <c r="C416" s="132"/>
      <c r="D416" s="137"/>
      <c r="E416" s="134"/>
      <c r="F416" s="138"/>
    </row>
    <row r="417" spans="1:6" ht="12.75">
      <c r="A417" s="128"/>
      <c r="B417" s="128"/>
      <c r="C417" s="132"/>
      <c r="D417" s="137"/>
      <c r="E417" s="134"/>
      <c r="F417" s="138"/>
    </row>
    <row r="418" spans="1:6" ht="12.75">
      <c r="A418" s="128"/>
      <c r="B418" s="128"/>
      <c r="C418" s="132"/>
      <c r="D418" s="137"/>
      <c r="E418" s="134"/>
      <c r="F418" s="138"/>
    </row>
    <row r="419" spans="1:6" ht="12.75">
      <c r="A419" s="128"/>
      <c r="B419" s="128"/>
      <c r="C419" s="132"/>
      <c r="D419" s="137"/>
      <c r="E419" s="134"/>
      <c r="F419" s="138"/>
    </row>
    <row r="420" spans="1:6" ht="12.75">
      <c r="A420" s="128"/>
      <c r="B420" s="128"/>
      <c r="C420" s="132"/>
      <c r="D420" s="137"/>
      <c r="E420" s="134"/>
      <c r="F420" s="138"/>
    </row>
    <row r="421" spans="1:6" ht="12.75">
      <c r="A421" s="128"/>
      <c r="B421" s="128"/>
      <c r="C421" s="132"/>
      <c r="D421" s="137"/>
      <c r="E421" s="134"/>
      <c r="F421" s="138"/>
    </row>
    <row r="422" spans="1:6" ht="12.75">
      <c r="A422" s="128"/>
      <c r="B422" s="128"/>
      <c r="C422" s="132"/>
      <c r="D422" s="137"/>
      <c r="E422" s="134"/>
      <c r="F422" s="138"/>
    </row>
    <row r="423" spans="1:6" ht="12.75">
      <c r="A423" s="128"/>
      <c r="B423" s="128"/>
      <c r="C423" s="132"/>
      <c r="D423" s="137"/>
      <c r="E423" s="134"/>
      <c r="F423" s="138"/>
    </row>
    <row r="424" spans="1:6" ht="12.75">
      <c r="A424" s="128"/>
      <c r="B424" s="128"/>
      <c r="C424" s="132"/>
      <c r="D424" s="137"/>
      <c r="E424" s="134"/>
      <c r="F424" s="138"/>
    </row>
    <row r="425" spans="1:6" ht="12.75">
      <c r="A425" s="128"/>
      <c r="B425" s="128"/>
      <c r="C425" s="132"/>
      <c r="D425" s="137"/>
      <c r="E425" s="134"/>
      <c r="F425" s="138"/>
    </row>
    <row r="426" spans="1:6" ht="12.75">
      <c r="A426" s="128"/>
      <c r="B426" s="128"/>
      <c r="C426" s="132"/>
      <c r="D426" s="137"/>
      <c r="E426" s="134"/>
      <c r="F426" s="138"/>
    </row>
    <row r="427" spans="1:6" ht="12.75">
      <c r="A427" s="128"/>
      <c r="B427" s="128"/>
      <c r="C427" s="132"/>
      <c r="D427" s="137"/>
      <c r="E427" s="134"/>
      <c r="F427" s="138"/>
    </row>
    <row r="428" spans="1:6" ht="12.75">
      <c r="A428" s="128"/>
      <c r="B428" s="128"/>
      <c r="C428" s="132"/>
      <c r="D428" s="137"/>
      <c r="E428" s="134"/>
      <c r="F428" s="138"/>
    </row>
    <row r="429" spans="1:6" ht="12.75">
      <c r="A429" s="128"/>
      <c r="B429" s="128"/>
      <c r="C429" s="132"/>
      <c r="D429" s="137"/>
      <c r="E429" s="134"/>
      <c r="F429" s="138"/>
    </row>
    <row r="430" spans="1:6" ht="12.75">
      <c r="A430" s="128"/>
      <c r="B430" s="128"/>
      <c r="C430" s="132"/>
      <c r="D430" s="137"/>
      <c r="E430" s="134"/>
      <c r="F430" s="138"/>
    </row>
    <row r="431" spans="1:6" ht="12.75">
      <c r="A431" s="128"/>
      <c r="B431" s="128"/>
      <c r="C431" s="132"/>
      <c r="D431" s="137"/>
      <c r="E431" s="134"/>
      <c r="F431" s="138"/>
    </row>
    <row r="432" spans="1:6" ht="12.75">
      <c r="A432" s="128"/>
      <c r="B432" s="128"/>
      <c r="C432" s="132"/>
      <c r="D432" s="137"/>
      <c r="E432" s="134"/>
      <c r="F432" s="138"/>
    </row>
    <row r="433" spans="1:6" ht="12.75">
      <c r="A433" s="128"/>
      <c r="B433" s="128"/>
      <c r="C433" s="132"/>
      <c r="D433" s="137"/>
      <c r="E433" s="134"/>
      <c r="F433" s="138"/>
    </row>
    <row r="434" spans="1:6" ht="12.75">
      <c r="A434" s="128"/>
      <c r="B434" s="128"/>
      <c r="C434" s="132"/>
      <c r="D434" s="137"/>
      <c r="E434" s="134"/>
      <c r="F434" s="138"/>
    </row>
    <row r="435" spans="1:6" ht="12.75">
      <c r="A435" s="128"/>
      <c r="B435" s="128"/>
      <c r="C435" s="132"/>
      <c r="D435" s="137"/>
      <c r="E435" s="134"/>
      <c r="F435" s="138"/>
    </row>
    <row r="436" spans="1:6" ht="12.75">
      <c r="A436" s="128"/>
      <c r="B436" s="128"/>
      <c r="C436" s="132"/>
      <c r="D436" s="137"/>
      <c r="E436" s="134"/>
      <c r="F436" s="138"/>
    </row>
    <row r="437" spans="1:6" ht="12.75">
      <c r="A437" s="128"/>
      <c r="B437" s="128"/>
      <c r="C437" s="132"/>
      <c r="D437" s="137"/>
      <c r="E437" s="134"/>
      <c r="F437" s="138"/>
    </row>
    <row r="438" spans="1:6" ht="12.75">
      <c r="A438" s="128"/>
      <c r="B438" s="128"/>
      <c r="C438" s="132"/>
      <c r="D438" s="137"/>
      <c r="E438" s="134"/>
      <c r="F438" s="138"/>
    </row>
    <row r="439" spans="1:6" ht="12.75">
      <c r="A439" s="128"/>
      <c r="B439" s="128"/>
      <c r="C439" s="132"/>
      <c r="D439" s="137"/>
      <c r="E439" s="134"/>
      <c r="F439" s="138"/>
    </row>
    <row r="440" spans="1:6" ht="12.75">
      <c r="A440" s="128"/>
      <c r="B440" s="128"/>
      <c r="C440" s="132"/>
      <c r="D440" s="137"/>
      <c r="E440" s="134"/>
      <c r="F440" s="138"/>
    </row>
    <row r="441" spans="1:6" ht="12.75">
      <c r="A441" s="128"/>
      <c r="B441" s="128"/>
      <c r="C441" s="132"/>
      <c r="D441" s="137"/>
      <c r="E441" s="134"/>
      <c r="F441" s="138"/>
    </row>
    <row r="442" spans="1:6" ht="12.75">
      <c r="A442" s="128"/>
      <c r="B442" s="128"/>
      <c r="C442" s="132"/>
      <c r="D442" s="137"/>
      <c r="E442" s="134"/>
      <c r="F442" s="138"/>
    </row>
    <row r="443" spans="1:6" ht="12.75">
      <c r="A443" s="128"/>
      <c r="B443" s="128"/>
      <c r="C443" s="132"/>
      <c r="D443" s="137"/>
      <c r="E443" s="134"/>
      <c r="F443" s="138"/>
    </row>
    <row r="444" spans="1:6" ht="12.75">
      <c r="A444" s="128"/>
      <c r="B444" s="128"/>
      <c r="C444" s="132"/>
      <c r="D444" s="137"/>
      <c r="E444" s="134"/>
      <c r="F444" s="138"/>
    </row>
    <row r="445" spans="1:6" ht="12.75">
      <c r="A445" s="128"/>
      <c r="B445" s="128"/>
      <c r="C445" s="132"/>
      <c r="D445" s="137"/>
      <c r="E445" s="134"/>
      <c r="F445" s="138"/>
    </row>
    <row r="446" spans="1:6" ht="12.75">
      <c r="A446" s="128"/>
      <c r="B446" s="128"/>
      <c r="C446" s="132"/>
      <c r="D446" s="137"/>
      <c r="E446" s="134"/>
      <c r="F446" s="138"/>
    </row>
    <row r="447" spans="1:6" ht="12.75">
      <c r="A447" s="128"/>
      <c r="B447" s="128"/>
      <c r="C447" s="132"/>
      <c r="D447" s="137"/>
      <c r="E447" s="134"/>
      <c r="F447" s="138"/>
    </row>
    <row r="448" spans="1:6" ht="12.75">
      <c r="A448" s="128"/>
      <c r="B448" s="128"/>
      <c r="C448" s="132"/>
      <c r="D448" s="137"/>
      <c r="E448" s="134"/>
      <c r="F448" s="138"/>
    </row>
    <row r="449" spans="1:6" ht="12.75">
      <c r="A449" s="128"/>
      <c r="B449" s="128"/>
      <c r="C449" s="132"/>
      <c r="D449" s="137"/>
      <c r="E449" s="134"/>
      <c r="F449" s="138"/>
    </row>
    <row r="450" spans="1:6" ht="12.75">
      <c r="A450" s="128"/>
      <c r="B450" s="128"/>
      <c r="C450" s="132"/>
      <c r="D450" s="137"/>
      <c r="E450" s="134"/>
      <c r="F450" s="138"/>
    </row>
    <row r="451" spans="1:6" ht="12.75">
      <c r="A451" s="128"/>
      <c r="B451" s="128"/>
      <c r="C451" s="132"/>
      <c r="D451" s="137"/>
      <c r="E451" s="134"/>
      <c r="F451" s="138"/>
    </row>
    <row r="452" spans="1:6" ht="12.75">
      <c r="A452" s="128"/>
      <c r="B452" s="128"/>
      <c r="C452" s="132"/>
      <c r="D452" s="137"/>
      <c r="E452" s="134"/>
      <c r="F452" s="138"/>
    </row>
    <row r="453" spans="1:6" ht="12.75">
      <c r="A453" s="128"/>
      <c r="B453" s="128"/>
      <c r="C453" s="132"/>
      <c r="D453" s="137"/>
      <c r="E453" s="134"/>
      <c r="F453" s="138"/>
    </row>
    <row r="454" spans="1:6" ht="12.75">
      <c r="A454" s="128"/>
      <c r="B454" s="128"/>
      <c r="C454" s="132"/>
      <c r="D454" s="137"/>
      <c r="E454" s="134"/>
      <c r="F454" s="138"/>
    </row>
    <row r="455" spans="1:6" ht="12.75">
      <c r="A455" s="128"/>
      <c r="B455" s="128"/>
      <c r="C455" s="132"/>
      <c r="D455" s="137"/>
      <c r="E455" s="134"/>
      <c r="F455" s="138"/>
    </row>
    <row r="456" spans="1:6" ht="12.75">
      <c r="A456" s="128"/>
      <c r="B456" s="128"/>
      <c r="C456" s="132"/>
      <c r="D456" s="137"/>
      <c r="E456" s="134"/>
      <c r="F456" s="138"/>
    </row>
    <row r="457" spans="1:6" ht="12.75">
      <c r="A457" s="128"/>
      <c r="B457" s="128"/>
      <c r="C457" s="132"/>
      <c r="D457" s="137"/>
      <c r="E457" s="134"/>
      <c r="F457" s="138"/>
    </row>
    <row r="458" spans="1:6" ht="12.75">
      <c r="A458" s="128"/>
      <c r="B458" s="128"/>
      <c r="C458" s="132"/>
      <c r="D458" s="137"/>
      <c r="E458" s="134"/>
      <c r="F458" s="138"/>
    </row>
    <row r="459" spans="1:6" ht="12.75">
      <c r="A459" s="128"/>
      <c r="B459" s="128"/>
      <c r="C459" s="132"/>
      <c r="D459" s="137"/>
      <c r="E459" s="134"/>
      <c r="F459" s="138"/>
    </row>
    <row r="460" spans="1:6" ht="12.75">
      <c r="A460" s="128"/>
      <c r="B460" s="128"/>
      <c r="C460" s="132"/>
      <c r="D460" s="137"/>
      <c r="E460" s="134"/>
      <c r="F460" s="138"/>
    </row>
    <row r="461" spans="1:6" ht="12.75">
      <c r="A461" s="128"/>
      <c r="B461" s="128"/>
      <c r="C461" s="132"/>
      <c r="D461" s="137"/>
      <c r="E461" s="134"/>
      <c r="F461" s="138"/>
    </row>
    <row r="462" spans="1:6" ht="12.75">
      <c r="A462" s="128"/>
      <c r="B462" s="128"/>
      <c r="C462" s="132"/>
      <c r="D462" s="137"/>
      <c r="E462" s="134"/>
      <c r="F462" s="138"/>
    </row>
    <row r="463" spans="1:6" ht="12.75">
      <c r="A463" s="128"/>
      <c r="B463" s="128"/>
      <c r="C463" s="132"/>
      <c r="D463" s="137"/>
      <c r="E463" s="134"/>
      <c r="F463" s="138"/>
    </row>
    <row r="464" spans="1:6" ht="12.75">
      <c r="A464" s="128"/>
      <c r="B464" s="128"/>
      <c r="C464" s="132"/>
      <c r="D464" s="137"/>
      <c r="E464" s="134"/>
      <c r="F464" s="138"/>
    </row>
    <row r="465" spans="1:6" ht="12.75">
      <c r="A465" s="128"/>
      <c r="B465" s="128"/>
      <c r="C465" s="132"/>
      <c r="D465" s="137"/>
      <c r="E465" s="134"/>
      <c r="F465" s="138"/>
    </row>
    <row r="466" spans="1:6" ht="12.75">
      <c r="A466" s="128"/>
      <c r="B466" s="128"/>
      <c r="C466" s="132"/>
      <c r="D466" s="137"/>
      <c r="E466" s="134"/>
      <c r="F466" s="138"/>
    </row>
    <row r="467" spans="1:6" ht="12.75">
      <c r="A467" s="128"/>
      <c r="B467" s="128"/>
      <c r="C467" s="132"/>
      <c r="D467" s="137"/>
      <c r="E467" s="134"/>
      <c r="F467" s="138"/>
    </row>
    <row r="468" spans="1:6" ht="12.75">
      <c r="A468" s="128"/>
      <c r="B468" s="128"/>
      <c r="C468" s="132"/>
      <c r="D468" s="137"/>
      <c r="E468" s="134"/>
      <c r="F468" s="138"/>
    </row>
    <row r="469" spans="1:6" ht="12.75">
      <c r="A469" s="128"/>
      <c r="B469" s="128"/>
      <c r="C469" s="132"/>
      <c r="D469" s="137"/>
      <c r="E469" s="134"/>
      <c r="F469" s="138"/>
    </row>
    <row r="470" spans="1:6" ht="12.75">
      <c r="A470" s="128"/>
      <c r="B470" s="128"/>
      <c r="C470" s="132"/>
      <c r="D470" s="137"/>
      <c r="E470" s="134"/>
      <c r="F470" s="138"/>
    </row>
    <row r="471" spans="1:6" ht="12.75">
      <c r="A471" s="128"/>
      <c r="B471" s="128"/>
      <c r="C471" s="132"/>
      <c r="D471" s="137"/>
      <c r="E471" s="134"/>
      <c r="F471" s="138"/>
    </row>
    <row r="472" spans="1:6" ht="12.75">
      <c r="A472" s="128"/>
      <c r="B472" s="128"/>
      <c r="C472" s="132"/>
      <c r="D472" s="137"/>
      <c r="E472" s="134"/>
      <c r="F472" s="138"/>
    </row>
    <row r="473" spans="1:6" ht="12.75">
      <c r="A473" s="128"/>
      <c r="B473" s="128"/>
      <c r="C473" s="132"/>
      <c r="D473" s="137"/>
      <c r="E473" s="134"/>
      <c r="F473" s="138"/>
    </row>
    <row r="474" spans="1:6" ht="12.75">
      <c r="A474" s="128"/>
      <c r="B474" s="128"/>
      <c r="C474" s="132"/>
      <c r="D474" s="137"/>
      <c r="E474" s="134"/>
      <c r="F474" s="138"/>
    </row>
    <row r="475" spans="1:6" ht="12.75">
      <c r="A475" s="128"/>
      <c r="B475" s="128"/>
      <c r="C475" s="132"/>
      <c r="D475" s="137"/>
      <c r="E475" s="134"/>
      <c r="F475" s="138"/>
    </row>
    <row r="476" spans="1:6" ht="12.75">
      <c r="A476" s="128"/>
      <c r="B476" s="128"/>
      <c r="C476" s="132"/>
      <c r="D476" s="137"/>
      <c r="E476" s="134"/>
      <c r="F476" s="138"/>
    </row>
    <row r="477" spans="1:6" ht="12.75">
      <c r="A477" s="128"/>
      <c r="B477" s="128"/>
      <c r="C477" s="132"/>
      <c r="D477" s="137"/>
      <c r="E477" s="134"/>
      <c r="F477" s="138"/>
    </row>
    <row r="478" spans="1:6" ht="12.75">
      <c r="A478" s="128"/>
      <c r="B478" s="128"/>
      <c r="C478" s="132"/>
      <c r="D478" s="137"/>
      <c r="E478" s="134"/>
      <c r="F478" s="138"/>
    </row>
    <row r="479" spans="1:6" ht="12.75">
      <c r="A479" s="128"/>
      <c r="B479" s="128"/>
      <c r="C479" s="132"/>
      <c r="D479" s="137"/>
      <c r="E479" s="134"/>
      <c r="F479" s="138"/>
    </row>
    <row r="480" spans="1:6" ht="12.75">
      <c r="A480" s="128"/>
      <c r="B480" s="128"/>
      <c r="C480" s="132"/>
      <c r="D480" s="137"/>
      <c r="E480" s="134"/>
      <c r="F480" s="138"/>
    </row>
    <row r="481" spans="1:6" ht="12.75">
      <c r="A481" s="128"/>
      <c r="B481" s="128"/>
      <c r="C481" s="132"/>
      <c r="D481" s="137"/>
      <c r="E481" s="134"/>
      <c r="F481" s="138"/>
    </row>
    <row r="482" spans="1:6" ht="12.75">
      <c r="A482" s="128"/>
      <c r="B482" s="128"/>
      <c r="C482" s="132"/>
      <c r="D482" s="137"/>
      <c r="E482" s="134"/>
      <c r="F482" s="138"/>
    </row>
    <row r="483" spans="1:6" ht="12.75">
      <c r="A483" s="128"/>
      <c r="B483" s="128"/>
      <c r="C483" s="132"/>
      <c r="D483" s="137"/>
      <c r="E483" s="134"/>
      <c r="F483" s="138"/>
    </row>
    <row r="484" spans="1:6" ht="12.75">
      <c r="A484" s="128"/>
      <c r="B484" s="128"/>
      <c r="C484" s="132"/>
      <c r="D484" s="137"/>
      <c r="E484" s="134"/>
      <c r="F484" s="138"/>
    </row>
    <row r="485" spans="1:6" ht="12.75">
      <c r="A485" s="128"/>
      <c r="B485" s="128"/>
      <c r="C485" s="132"/>
      <c r="D485" s="137"/>
      <c r="E485" s="134"/>
      <c r="F485" s="138"/>
    </row>
    <row r="486" spans="1:6" ht="12.75">
      <c r="A486" s="128"/>
      <c r="B486" s="128"/>
      <c r="C486" s="132"/>
      <c r="D486" s="137"/>
      <c r="E486" s="134"/>
      <c r="F486" s="138"/>
    </row>
    <row r="487" spans="1:6" ht="12.75">
      <c r="A487" s="128"/>
      <c r="B487" s="128"/>
      <c r="C487" s="132"/>
      <c r="D487" s="137"/>
      <c r="E487" s="134"/>
      <c r="F487" s="138"/>
    </row>
    <row r="488" spans="1:6" ht="12.75">
      <c r="A488" s="128"/>
      <c r="B488" s="128"/>
      <c r="C488" s="132"/>
      <c r="D488" s="137"/>
      <c r="E488" s="134"/>
      <c r="F488" s="138"/>
    </row>
    <row r="489" spans="1:6" ht="12.75">
      <c r="A489" s="128"/>
      <c r="B489" s="128"/>
      <c r="C489" s="132"/>
      <c r="D489" s="137"/>
      <c r="E489" s="134"/>
      <c r="F489" s="138"/>
    </row>
    <row r="490" spans="1:6" ht="12.75">
      <c r="A490" s="128"/>
      <c r="B490" s="128"/>
      <c r="C490" s="132"/>
      <c r="D490" s="137"/>
      <c r="E490" s="134"/>
      <c r="F490" s="138"/>
    </row>
    <row r="491" spans="1:6" ht="12.75">
      <c r="A491" s="128"/>
      <c r="B491" s="128"/>
      <c r="C491" s="132"/>
      <c r="D491" s="137"/>
      <c r="E491" s="134"/>
      <c r="F491" s="138"/>
    </row>
    <row r="492" spans="1:6" ht="12.75">
      <c r="A492" s="128"/>
      <c r="B492" s="128"/>
      <c r="C492" s="132"/>
      <c r="D492" s="137"/>
      <c r="E492" s="134"/>
      <c r="F492" s="138"/>
    </row>
    <row r="493" spans="1:6" ht="12.75">
      <c r="A493" s="128"/>
      <c r="B493" s="128"/>
      <c r="C493" s="132"/>
      <c r="D493" s="137"/>
      <c r="E493" s="134"/>
      <c r="F493" s="138"/>
    </row>
    <row r="494" spans="1:6" ht="12.75">
      <c r="A494" s="128"/>
      <c r="B494" s="128"/>
      <c r="C494" s="132"/>
      <c r="D494" s="137"/>
      <c r="E494" s="134"/>
      <c r="F494" s="138"/>
    </row>
    <row r="495" spans="1:6" ht="12.75">
      <c r="A495" s="128"/>
      <c r="B495" s="128"/>
      <c r="C495" s="132"/>
      <c r="D495" s="137"/>
      <c r="E495" s="134"/>
      <c r="F495" s="138"/>
    </row>
    <row r="496" spans="1:6" ht="12.75">
      <c r="A496" s="128"/>
      <c r="B496" s="128"/>
      <c r="C496" s="132"/>
      <c r="D496" s="137"/>
      <c r="E496" s="134"/>
      <c r="F496" s="138"/>
    </row>
    <row r="497" spans="1:6" ht="12.75">
      <c r="A497" s="128"/>
      <c r="B497" s="128"/>
      <c r="C497" s="132"/>
      <c r="D497" s="137"/>
      <c r="E497" s="134"/>
      <c r="F497" s="138"/>
    </row>
    <row r="498" spans="1:6" ht="12.75">
      <c r="A498" s="128"/>
      <c r="B498" s="128"/>
      <c r="C498" s="132"/>
      <c r="D498" s="137"/>
      <c r="E498" s="134"/>
      <c r="F498" s="138"/>
    </row>
    <row r="499" spans="1:6" ht="12.75">
      <c r="A499" s="128"/>
      <c r="B499" s="128"/>
      <c r="C499" s="132"/>
      <c r="D499" s="137"/>
      <c r="E499" s="134"/>
      <c r="F499" s="138"/>
    </row>
    <row r="500" spans="1:6" ht="12.75">
      <c r="A500" s="128"/>
      <c r="B500" s="128"/>
      <c r="C500" s="132"/>
      <c r="D500" s="137"/>
      <c r="E500" s="134"/>
      <c r="F500" s="138"/>
    </row>
    <row r="501" spans="1:6" ht="12.75">
      <c r="A501" s="128"/>
      <c r="B501" s="128"/>
      <c r="C501" s="132"/>
      <c r="D501" s="137"/>
      <c r="E501" s="134"/>
      <c r="F501" s="138"/>
    </row>
    <row r="502" spans="1:6" ht="12.75">
      <c r="A502" s="128"/>
      <c r="B502" s="128"/>
      <c r="C502" s="132"/>
      <c r="D502" s="137"/>
      <c r="E502" s="134"/>
      <c r="F502" s="138"/>
    </row>
    <row r="503" spans="1:6" ht="12.75">
      <c r="A503" s="128"/>
      <c r="B503" s="128"/>
      <c r="C503" s="132"/>
      <c r="D503" s="137"/>
      <c r="E503" s="134"/>
      <c r="F503" s="138"/>
    </row>
    <row r="504" spans="1:6" ht="12.75">
      <c r="A504" s="128"/>
      <c r="B504" s="128"/>
      <c r="C504" s="132"/>
      <c r="D504" s="137"/>
      <c r="E504" s="134"/>
      <c r="F504" s="138"/>
    </row>
    <row r="505" spans="1:6" ht="12.75">
      <c r="A505" s="128"/>
      <c r="B505" s="128"/>
      <c r="C505" s="132"/>
      <c r="D505" s="137"/>
      <c r="E505" s="134"/>
      <c r="F505" s="138"/>
    </row>
    <row r="506" spans="1:6" ht="12.75">
      <c r="A506" s="128"/>
      <c r="B506" s="128"/>
      <c r="C506" s="132"/>
      <c r="D506" s="137"/>
      <c r="E506" s="134"/>
      <c r="F506" s="138"/>
    </row>
    <row r="507" spans="1:6" ht="12.75">
      <c r="A507" s="128"/>
      <c r="B507" s="128"/>
      <c r="C507" s="132"/>
      <c r="D507" s="137"/>
      <c r="E507" s="134"/>
      <c r="F507" s="138"/>
    </row>
    <row r="508" spans="1:6" ht="12.75">
      <c r="A508" s="128"/>
      <c r="B508" s="128"/>
      <c r="C508" s="132"/>
      <c r="D508" s="137"/>
      <c r="E508" s="134"/>
      <c r="F508" s="138"/>
    </row>
    <row r="509" spans="1:6" ht="12.75">
      <c r="A509" s="128"/>
      <c r="B509" s="128"/>
      <c r="C509" s="132"/>
      <c r="D509" s="137"/>
      <c r="E509" s="134"/>
      <c r="F509" s="138"/>
    </row>
    <row r="510" spans="1:6" ht="12.75">
      <c r="A510" s="128"/>
      <c r="B510" s="128"/>
      <c r="C510" s="132"/>
      <c r="D510" s="137"/>
      <c r="E510" s="134"/>
      <c r="F510" s="138"/>
    </row>
    <row r="511" spans="1:6" ht="12.75">
      <c r="A511" s="128"/>
      <c r="B511" s="128"/>
      <c r="C511" s="132"/>
      <c r="D511" s="137"/>
      <c r="E511" s="134"/>
      <c r="F511" s="138"/>
    </row>
    <row r="512" spans="1:6" ht="12.75">
      <c r="A512" s="128"/>
      <c r="B512" s="128"/>
      <c r="C512" s="132"/>
      <c r="D512" s="137"/>
      <c r="E512" s="134"/>
      <c r="F512" s="138"/>
    </row>
    <row r="513" spans="1:6" ht="12.75">
      <c r="A513" s="128"/>
      <c r="B513" s="128"/>
      <c r="C513" s="132"/>
      <c r="D513" s="137"/>
      <c r="E513" s="134"/>
      <c r="F513" s="138"/>
    </row>
    <row r="514" spans="1:6" ht="12.75">
      <c r="A514" s="128"/>
      <c r="B514" s="128"/>
      <c r="C514" s="132"/>
      <c r="D514" s="137"/>
      <c r="E514" s="134"/>
      <c r="F514" s="138"/>
    </row>
    <row r="515" spans="1:6" ht="12.75">
      <c r="A515" s="128"/>
      <c r="B515" s="128"/>
      <c r="C515" s="132"/>
      <c r="D515" s="137"/>
      <c r="E515" s="134"/>
      <c r="F515" s="138"/>
    </row>
    <row r="516" spans="1:6" ht="12.75">
      <c r="A516" s="128"/>
      <c r="B516" s="128"/>
      <c r="C516" s="132"/>
      <c r="D516" s="137"/>
      <c r="E516" s="134"/>
      <c r="F516" s="138"/>
    </row>
    <row r="517" spans="1:6" ht="12.75">
      <c r="A517" s="128"/>
      <c r="B517" s="128"/>
      <c r="C517" s="132"/>
      <c r="D517" s="137"/>
      <c r="E517" s="134"/>
      <c r="F517" s="138"/>
    </row>
    <row r="518" spans="1:6" ht="12.75">
      <c r="A518" s="128"/>
      <c r="B518" s="128"/>
      <c r="C518" s="132"/>
      <c r="D518" s="137"/>
      <c r="E518" s="134"/>
      <c r="F518" s="138"/>
    </row>
    <row r="519" spans="1:6" ht="12.75">
      <c r="A519" s="128"/>
      <c r="B519" s="128"/>
      <c r="C519" s="132"/>
      <c r="D519" s="137"/>
      <c r="E519" s="134"/>
      <c r="F519" s="138"/>
    </row>
    <row r="520" spans="1:6" ht="12.75">
      <c r="A520" s="128"/>
      <c r="B520" s="128"/>
      <c r="C520" s="132"/>
      <c r="D520" s="137"/>
      <c r="E520" s="134"/>
      <c r="F520" s="138"/>
    </row>
    <row r="521" spans="1:6" ht="12.75">
      <c r="A521" s="128"/>
      <c r="B521" s="128"/>
      <c r="C521" s="132"/>
      <c r="D521" s="137"/>
      <c r="E521" s="134"/>
      <c r="F521" s="138"/>
    </row>
    <row r="522" spans="1:6" ht="12.75">
      <c r="A522" s="128"/>
      <c r="B522" s="128"/>
      <c r="C522" s="132"/>
      <c r="D522" s="137"/>
      <c r="E522" s="134"/>
      <c r="F522" s="138"/>
    </row>
    <row r="523" spans="1:6" ht="12.75">
      <c r="A523" s="128"/>
      <c r="B523" s="128"/>
      <c r="C523" s="132"/>
      <c r="D523" s="137"/>
      <c r="E523" s="134"/>
      <c r="F523" s="138"/>
    </row>
    <row r="524" spans="1:6" ht="12.75">
      <c r="A524" s="128"/>
      <c r="B524" s="128"/>
      <c r="C524" s="132"/>
      <c r="D524" s="137"/>
      <c r="E524" s="134"/>
      <c r="F524" s="138"/>
    </row>
    <row r="525" spans="1:6" ht="12.75">
      <c r="A525" s="128"/>
      <c r="B525" s="128"/>
      <c r="C525" s="132"/>
      <c r="D525" s="137"/>
      <c r="E525" s="134"/>
      <c r="F525" s="138"/>
    </row>
    <row r="526" spans="1:6" ht="12.75">
      <c r="A526" s="128"/>
      <c r="B526" s="128"/>
      <c r="C526" s="132"/>
      <c r="D526" s="137"/>
      <c r="E526" s="134"/>
      <c r="F526" s="138"/>
    </row>
    <row r="527" spans="1:6" ht="12.75">
      <c r="A527" s="128"/>
      <c r="B527" s="128"/>
      <c r="C527" s="132"/>
      <c r="D527" s="137"/>
      <c r="E527" s="134"/>
      <c r="F527" s="138"/>
    </row>
    <row r="528" spans="1:6" ht="12.75">
      <c r="A528" s="128"/>
      <c r="B528" s="128"/>
      <c r="C528" s="132"/>
      <c r="D528" s="137"/>
      <c r="E528" s="134"/>
      <c r="F528" s="138"/>
    </row>
    <row r="529" spans="1:6" ht="12.75">
      <c r="A529" s="128"/>
      <c r="B529" s="128"/>
      <c r="C529" s="132"/>
      <c r="D529" s="137"/>
      <c r="E529" s="134"/>
      <c r="F529" s="138"/>
    </row>
    <row r="530" spans="1:6" ht="12.75">
      <c r="A530" s="128"/>
      <c r="B530" s="128"/>
      <c r="C530" s="132"/>
      <c r="D530" s="137"/>
      <c r="E530" s="134"/>
      <c r="F530" s="138"/>
    </row>
    <row r="531" spans="1:6" ht="12.75">
      <c r="A531" s="128"/>
      <c r="B531" s="128"/>
      <c r="C531" s="132"/>
      <c r="D531" s="137"/>
      <c r="E531" s="134"/>
      <c r="F531" s="138"/>
    </row>
    <row r="532" spans="1:6" ht="12.75">
      <c r="A532" s="128"/>
      <c r="B532" s="128"/>
      <c r="C532" s="132"/>
      <c r="D532" s="137"/>
      <c r="E532" s="134"/>
      <c r="F532" s="138"/>
    </row>
    <row r="533" spans="1:6" ht="12.75">
      <c r="A533" s="128"/>
      <c r="B533" s="128"/>
      <c r="C533" s="132"/>
      <c r="D533" s="137"/>
      <c r="E533" s="134"/>
      <c r="F533" s="138"/>
    </row>
    <row r="534" spans="1:6" ht="12.75">
      <c r="A534" s="128"/>
      <c r="B534" s="128"/>
      <c r="C534" s="132"/>
      <c r="D534" s="137"/>
      <c r="E534" s="134"/>
      <c r="F534" s="138"/>
    </row>
    <row r="535" spans="1:6" ht="12.75">
      <c r="A535" s="128"/>
      <c r="B535" s="128"/>
      <c r="C535" s="132"/>
      <c r="D535" s="137"/>
      <c r="E535" s="134"/>
      <c r="F535" s="138"/>
    </row>
    <row r="536" spans="1:6" ht="12.75">
      <c r="A536" s="128"/>
      <c r="B536" s="128"/>
      <c r="C536" s="132"/>
      <c r="D536" s="137"/>
      <c r="E536" s="134"/>
      <c r="F536" s="138"/>
    </row>
    <row r="537" spans="1:6" ht="12.75">
      <c r="A537" s="128"/>
      <c r="B537" s="128"/>
      <c r="C537" s="132"/>
      <c r="D537" s="137"/>
      <c r="E537" s="134"/>
      <c r="F537" s="138"/>
    </row>
    <row r="538" spans="1:6" ht="12.75">
      <c r="A538" s="128"/>
      <c r="B538" s="128"/>
      <c r="C538" s="132"/>
      <c r="D538" s="137"/>
      <c r="E538" s="134"/>
      <c r="F538" s="138"/>
    </row>
    <row r="539" spans="1:6" ht="12.75">
      <c r="A539" s="128"/>
      <c r="B539" s="128"/>
      <c r="C539" s="132"/>
      <c r="D539" s="137"/>
      <c r="E539" s="134"/>
      <c r="F539" s="138"/>
    </row>
    <row r="540" spans="1:6" ht="12.75">
      <c r="A540" s="128"/>
      <c r="B540" s="128"/>
      <c r="C540" s="132"/>
      <c r="D540" s="137"/>
      <c r="E540" s="134"/>
      <c r="F540" s="138"/>
    </row>
    <row r="541" spans="1:6" ht="12.75">
      <c r="A541" s="128"/>
      <c r="B541" s="128"/>
      <c r="C541" s="132"/>
      <c r="D541" s="137"/>
      <c r="E541" s="134"/>
      <c r="F541" s="138"/>
    </row>
    <row r="542" spans="1:6" ht="12.75">
      <c r="A542" s="128"/>
      <c r="B542" s="128"/>
      <c r="C542" s="132"/>
      <c r="D542" s="137"/>
      <c r="E542" s="134"/>
      <c r="F542" s="138"/>
    </row>
    <row r="543" spans="1:6" ht="12.75">
      <c r="A543" s="128"/>
      <c r="B543" s="128"/>
      <c r="C543" s="132"/>
      <c r="D543" s="137"/>
      <c r="E543" s="134"/>
      <c r="F543" s="138"/>
    </row>
    <row r="544" spans="1:6" ht="12.75">
      <c r="A544" s="128"/>
      <c r="B544" s="128"/>
      <c r="C544" s="132"/>
      <c r="D544" s="137"/>
      <c r="E544" s="134"/>
      <c r="F544" s="138"/>
    </row>
    <row r="545" spans="1:6" ht="12.75">
      <c r="A545" s="128"/>
      <c r="B545" s="128"/>
      <c r="C545" s="132"/>
      <c r="D545" s="137"/>
      <c r="E545" s="134"/>
      <c r="F545" s="138"/>
    </row>
    <row r="546" spans="1:6" ht="12.75">
      <c r="A546" s="128"/>
      <c r="B546" s="128"/>
      <c r="C546" s="132"/>
      <c r="D546" s="137"/>
      <c r="E546" s="134"/>
      <c r="F546" s="138"/>
    </row>
    <row r="547" spans="1:6" ht="12.75">
      <c r="A547" s="128"/>
      <c r="B547" s="128"/>
      <c r="C547" s="132"/>
      <c r="D547" s="137"/>
      <c r="E547" s="134"/>
      <c r="F547" s="138"/>
    </row>
    <row r="548" spans="1:6" ht="12.75">
      <c r="A548" s="128"/>
      <c r="B548" s="128"/>
      <c r="C548" s="132"/>
      <c r="D548" s="137"/>
      <c r="E548" s="134"/>
      <c r="F548" s="138"/>
    </row>
    <row r="549" spans="1:6" ht="12.75">
      <c r="A549" s="128"/>
      <c r="B549" s="128"/>
      <c r="C549" s="132"/>
      <c r="D549" s="137"/>
      <c r="E549" s="134"/>
      <c r="F549" s="138"/>
    </row>
    <row r="550" spans="1:6" ht="12.75">
      <c r="A550" s="128"/>
      <c r="B550" s="128"/>
      <c r="C550" s="132"/>
      <c r="D550" s="137"/>
      <c r="E550" s="134"/>
      <c r="F550" s="138"/>
    </row>
    <row r="551" spans="1:6" ht="12.75">
      <c r="A551" s="128"/>
      <c r="B551" s="128"/>
      <c r="C551" s="132"/>
      <c r="D551" s="137"/>
      <c r="E551" s="134"/>
      <c r="F551" s="138"/>
    </row>
    <row r="552" spans="1:6" ht="12.75">
      <c r="A552" s="128"/>
      <c r="B552" s="128"/>
      <c r="C552" s="132"/>
      <c r="D552" s="137"/>
      <c r="E552" s="134"/>
      <c r="F552" s="138"/>
    </row>
    <row r="553" spans="1:6" ht="12.75">
      <c r="A553" s="128"/>
      <c r="B553" s="128"/>
      <c r="C553" s="132"/>
      <c r="D553" s="137"/>
      <c r="E553" s="134"/>
      <c r="F553" s="138"/>
    </row>
    <row r="554" spans="1:6" ht="12.75">
      <c r="A554" s="128"/>
      <c r="B554" s="128"/>
      <c r="C554" s="132"/>
      <c r="D554" s="137"/>
      <c r="E554" s="134"/>
      <c r="F554" s="138"/>
    </row>
    <row r="555" spans="1:6" ht="12.75">
      <c r="A555" s="128"/>
      <c r="B555" s="128"/>
      <c r="C555" s="132"/>
      <c r="D555" s="137"/>
      <c r="E555" s="134"/>
      <c r="F555" s="138"/>
    </row>
    <row r="556" spans="1:6" ht="12.75">
      <c r="A556" s="128"/>
      <c r="B556" s="128"/>
      <c r="C556" s="132"/>
      <c r="D556" s="137"/>
      <c r="E556" s="134"/>
      <c r="F556" s="138"/>
    </row>
    <row r="557" spans="1:6" ht="12.75">
      <c r="A557" s="128"/>
      <c r="B557" s="128"/>
      <c r="C557" s="132"/>
      <c r="D557" s="137"/>
      <c r="E557" s="134"/>
      <c r="F557" s="138"/>
    </row>
    <row r="558" spans="1:6" ht="12.75">
      <c r="A558" s="128"/>
      <c r="B558" s="128"/>
      <c r="C558" s="132"/>
      <c r="D558" s="137"/>
      <c r="E558" s="134"/>
      <c r="F558" s="138"/>
    </row>
    <row r="559" spans="1:6" ht="12.75">
      <c r="A559" s="128"/>
      <c r="B559" s="128"/>
      <c r="C559" s="132"/>
      <c r="D559" s="137"/>
      <c r="E559" s="134"/>
      <c r="F559" s="138"/>
    </row>
    <row r="560" spans="1:6" ht="12.75">
      <c r="A560" s="128"/>
      <c r="B560" s="128"/>
      <c r="C560" s="132"/>
      <c r="D560" s="137"/>
      <c r="E560" s="134"/>
      <c r="F560" s="138"/>
    </row>
    <row r="561" spans="1:6" ht="12.75">
      <c r="A561" s="128"/>
      <c r="B561" s="128"/>
      <c r="C561" s="132"/>
      <c r="D561" s="137"/>
      <c r="E561" s="134"/>
      <c r="F561" s="138"/>
    </row>
    <row r="562" spans="1:6" ht="12.75">
      <c r="A562" s="128"/>
      <c r="B562" s="128"/>
      <c r="C562" s="132"/>
      <c r="D562" s="137"/>
      <c r="E562" s="134"/>
      <c r="F562" s="138"/>
    </row>
    <row r="563" spans="1:6" ht="12.75">
      <c r="A563" s="128"/>
      <c r="B563" s="128"/>
      <c r="C563" s="132"/>
      <c r="D563" s="137"/>
      <c r="E563" s="134"/>
      <c r="F563" s="138"/>
    </row>
    <row r="564" spans="1:6" ht="12.75">
      <c r="A564" s="128"/>
      <c r="B564" s="128"/>
      <c r="C564" s="132"/>
      <c r="D564" s="137"/>
      <c r="E564" s="134"/>
      <c r="F564" s="138"/>
    </row>
    <row r="565" spans="1:6" ht="12.75">
      <c r="A565" s="128"/>
      <c r="B565" s="128"/>
      <c r="C565" s="132"/>
      <c r="D565" s="137"/>
      <c r="E565" s="134"/>
      <c r="F565" s="138"/>
    </row>
    <row r="566" spans="1:6" ht="12.75">
      <c r="A566" s="128"/>
      <c r="B566" s="128"/>
      <c r="C566" s="132"/>
      <c r="D566" s="137"/>
      <c r="E566" s="134"/>
      <c r="F566" s="138"/>
    </row>
    <row r="567" spans="1:6" ht="12.75">
      <c r="A567" s="128"/>
      <c r="B567" s="128"/>
      <c r="C567" s="132"/>
      <c r="D567" s="137"/>
      <c r="E567" s="134"/>
      <c r="F567" s="138"/>
    </row>
    <row r="568" spans="1:6" ht="12.75">
      <c r="A568" s="128"/>
      <c r="B568" s="128"/>
      <c r="C568" s="132"/>
      <c r="D568" s="137"/>
      <c r="E568" s="134"/>
      <c r="F568" s="138"/>
    </row>
    <row r="569" spans="1:6" ht="12.75">
      <c r="A569" s="128"/>
      <c r="B569" s="128"/>
      <c r="C569" s="132"/>
      <c r="D569" s="137"/>
      <c r="E569" s="134"/>
      <c r="F569" s="138"/>
    </row>
    <row r="570" spans="1:6" ht="12.75">
      <c r="A570" s="128"/>
      <c r="B570" s="128"/>
      <c r="C570" s="132"/>
      <c r="D570" s="137"/>
      <c r="E570" s="134"/>
      <c r="F570" s="138"/>
    </row>
    <row r="571" spans="1:6" ht="12.75">
      <c r="A571" s="128"/>
      <c r="B571" s="128"/>
      <c r="C571" s="132"/>
      <c r="D571" s="137"/>
      <c r="E571" s="134"/>
      <c r="F571" s="138"/>
    </row>
    <row r="572" spans="1:6" ht="12.75">
      <c r="A572" s="128"/>
      <c r="B572" s="128"/>
      <c r="C572" s="132"/>
      <c r="D572" s="137"/>
      <c r="E572" s="134"/>
      <c r="F572" s="138"/>
    </row>
    <row r="573" spans="1:6" ht="12.75">
      <c r="A573" s="128"/>
      <c r="B573" s="128"/>
      <c r="C573" s="132"/>
      <c r="D573" s="137"/>
      <c r="E573" s="134"/>
      <c r="F573" s="138"/>
    </row>
    <row r="574" spans="1:6" ht="12.75">
      <c r="A574" s="128"/>
      <c r="B574" s="128"/>
      <c r="C574" s="132"/>
      <c r="D574" s="137"/>
      <c r="E574" s="134"/>
      <c r="F574" s="138"/>
    </row>
    <row r="575" spans="1:6" ht="12.75">
      <c r="A575" s="128"/>
      <c r="B575" s="128"/>
      <c r="C575" s="132"/>
      <c r="D575" s="137"/>
      <c r="E575" s="134"/>
      <c r="F575" s="138"/>
    </row>
    <row r="576" spans="1:6" ht="12.75">
      <c r="A576" s="128"/>
      <c r="B576" s="128"/>
      <c r="C576" s="132"/>
      <c r="D576" s="137"/>
      <c r="E576" s="134"/>
      <c r="F576" s="138"/>
    </row>
    <row r="577" spans="1:6" ht="12.75">
      <c r="A577" s="128"/>
      <c r="B577" s="128"/>
      <c r="C577" s="132"/>
      <c r="D577" s="137"/>
      <c r="E577" s="134"/>
      <c r="F577" s="138"/>
    </row>
    <row r="578" spans="1:6" ht="12.75">
      <c r="A578" s="128"/>
      <c r="B578" s="128"/>
      <c r="C578" s="132"/>
      <c r="D578" s="137"/>
      <c r="E578" s="134"/>
      <c r="F578" s="138"/>
    </row>
    <row r="579" spans="1:6" ht="12.75">
      <c r="A579" s="128"/>
      <c r="B579" s="128"/>
      <c r="C579" s="132"/>
      <c r="D579" s="137"/>
      <c r="E579" s="134"/>
      <c r="F579" s="138"/>
    </row>
    <row r="580" spans="1:6" ht="12.75">
      <c r="A580" s="128"/>
      <c r="B580" s="128"/>
      <c r="C580" s="132"/>
      <c r="D580" s="137"/>
      <c r="E580" s="134"/>
      <c r="F580" s="138"/>
    </row>
    <row r="581" spans="1:6" ht="12.75">
      <c r="A581" s="128"/>
      <c r="B581" s="128"/>
      <c r="C581" s="132"/>
      <c r="D581" s="137"/>
      <c r="E581" s="134"/>
      <c r="F581" s="138"/>
    </row>
    <row r="582" spans="1:6" ht="12.75">
      <c r="A582" s="128"/>
      <c r="B582" s="128"/>
      <c r="C582" s="132"/>
      <c r="D582" s="137"/>
      <c r="E582" s="134"/>
      <c r="F582" s="138"/>
    </row>
    <row r="583" spans="1:6" ht="12.75">
      <c r="A583" s="128"/>
      <c r="B583" s="128"/>
      <c r="C583" s="132"/>
      <c r="D583" s="137"/>
      <c r="E583" s="134"/>
      <c r="F583" s="138"/>
    </row>
    <row r="584" spans="1:6" ht="12.75">
      <c r="A584" s="128"/>
      <c r="B584" s="128"/>
      <c r="C584" s="132"/>
      <c r="D584" s="137"/>
      <c r="E584" s="134"/>
      <c r="F584" s="138"/>
    </row>
    <row r="585" spans="1:6" ht="12.75">
      <c r="A585" s="128"/>
      <c r="B585" s="128"/>
      <c r="C585" s="132"/>
      <c r="D585" s="137"/>
      <c r="E585" s="134"/>
      <c r="F585" s="138"/>
    </row>
    <row r="586" spans="1:6" ht="12.75">
      <c r="A586" s="128"/>
      <c r="B586" s="128"/>
      <c r="C586" s="132"/>
      <c r="D586" s="137"/>
      <c r="E586" s="134"/>
      <c r="F586" s="138"/>
    </row>
    <row r="587" spans="1:6" ht="12.75">
      <c r="A587" s="128"/>
      <c r="B587" s="128"/>
      <c r="C587" s="132"/>
      <c r="D587" s="137"/>
      <c r="E587" s="134"/>
      <c r="F587" s="138"/>
    </row>
    <row r="588" spans="1:6" ht="12.75">
      <c r="A588" s="128"/>
      <c r="B588" s="128"/>
      <c r="C588" s="132"/>
      <c r="D588" s="137"/>
      <c r="E588" s="134"/>
      <c r="F588" s="138"/>
    </row>
    <row r="589" spans="1:6" ht="12.75">
      <c r="A589" s="128"/>
      <c r="B589" s="128"/>
      <c r="C589" s="132"/>
      <c r="D589" s="137"/>
      <c r="E589" s="134"/>
      <c r="F589" s="138"/>
    </row>
    <row r="590" spans="1:6" ht="12.75">
      <c r="A590" s="128"/>
      <c r="B590" s="128"/>
      <c r="C590" s="132"/>
      <c r="D590" s="137"/>
      <c r="E590" s="134"/>
      <c r="F590" s="138"/>
    </row>
    <row r="591" spans="1:6" ht="12.75">
      <c r="A591" s="128"/>
      <c r="B591" s="128"/>
      <c r="C591" s="132"/>
      <c r="D591" s="137"/>
      <c r="E591" s="134"/>
      <c r="F591" s="138"/>
    </row>
    <row r="592" spans="1:6" ht="12.75">
      <c r="A592" s="128"/>
      <c r="B592" s="128"/>
      <c r="C592" s="132"/>
      <c r="D592" s="137"/>
      <c r="E592" s="134"/>
      <c r="F592" s="138"/>
    </row>
    <row r="593" spans="1:6" ht="12.75">
      <c r="A593" s="128"/>
      <c r="B593" s="128"/>
      <c r="C593" s="132"/>
      <c r="D593" s="137"/>
      <c r="E593" s="134"/>
      <c r="F593" s="138"/>
    </row>
    <row r="594" spans="1:6" ht="12.75">
      <c r="A594" s="128"/>
      <c r="B594" s="128"/>
      <c r="C594" s="132"/>
      <c r="D594" s="137"/>
      <c r="E594" s="134"/>
      <c r="F594" s="138"/>
    </row>
    <row r="595" spans="1:6" ht="12.75">
      <c r="A595" s="128"/>
      <c r="B595" s="128"/>
      <c r="C595" s="132"/>
      <c r="D595" s="137"/>
      <c r="E595" s="134"/>
      <c r="F595" s="138"/>
    </row>
    <row r="596" spans="1:6" ht="12.75">
      <c r="A596" s="128"/>
      <c r="B596" s="128"/>
      <c r="C596" s="132"/>
      <c r="D596" s="137"/>
      <c r="E596" s="134"/>
      <c r="F596" s="138"/>
    </row>
    <row r="597" spans="1:6" ht="12.75">
      <c r="A597" s="128"/>
      <c r="B597" s="128"/>
      <c r="C597" s="132"/>
      <c r="D597" s="137"/>
      <c r="E597" s="134"/>
      <c r="F597" s="138"/>
    </row>
    <row r="598" spans="1:6" ht="12.75">
      <c r="A598" s="128"/>
      <c r="B598" s="128"/>
      <c r="C598" s="132"/>
      <c r="D598" s="137"/>
      <c r="E598" s="134"/>
      <c r="F598" s="138"/>
    </row>
    <row r="599" spans="1:6" ht="12.75">
      <c r="A599" s="128"/>
      <c r="B599" s="128"/>
      <c r="C599" s="132"/>
      <c r="D599" s="137"/>
      <c r="E599" s="134"/>
      <c r="F599" s="138"/>
    </row>
    <row r="600" spans="1:6" ht="12.75">
      <c r="A600" s="128"/>
      <c r="B600" s="128"/>
      <c r="C600" s="132"/>
      <c r="D600" s="137"/>
      <c r="E600" s="134"/>
      <c r="F600" s="138"/>
    </row>
    <row r="601" spans="1:6" ht="12.75">
      <c r="A601" s="128"/>
      <c r="B601" s="128"/>
      <c r="C601" s="132"/>
      <c r="D601" s="137"/>
      <c r="E601" s="134"/>
      <c r="F601" s="138"/>
    </row>
    <row r="602" spans="1:6" ht="12.75">
      <c r="A602" s="128"/>
      <c r="B602" s="128"/>
      <c r="C602" s="132"/>
      <c r="D602" s="137"/>
      <c r="E602" s="134"/>
      <c r="F602" s="138"/>
    </row>
    <row r="603" spans="1:6" ht="12.75">
      <c r="A603" s="128"/>
      <c r="B603" s="128"/>
      <c r="C603" s="132"/>
      <c r="D603" s="137"/>
      <c r="E603" s="134"/>
      <c r="F603" s="138"/>
    </row>
    <row r="604" spans="1:6" ht="12.75">
      <c r="A604" s="128"/>
      <c r="B604" s="128"/>
      <c r="C604" s="132"/>
      <c r="D604" s="137"/>
      <c r="E604" s="134"/>
      <c r="F604" s="138"/>
    </row>
    <row r="605" spans="1:6" ht="12.75">
      <c r="A605" s="128"/>
      <c r="B605" s="128"/>
      <c r="C605" s="132"/>
      <c r="D605" s="137"/>
      <c r="E605" s="134"/>
      <c r="F605" s="138"/>
    </row>
    <row r="606" spans="1:6" ht="12.75">
      <c r="A606" s="128"/>
      <c r="B606" s="128"/>
      <c r="C606" s="132"/>
      <c r="D606" s="137"/>
      <c r="E606" s="134"/>
      <c r="F606" s="138"/>
    </row>
    <row r="607" spans="1:6" ht="12.75">
      <c r="A607" s="128"/>
      <c r="B607" s="128"/>
      <c r="C607" s="132"/>
      <c r="D607" s="137"/>
      <c r="E607" s="134"/>
      <c r="F607" s="138"/>
    </row>
    <row r="608" spans="1:6" ht="12.75">
      <c r="A608" s="128"/>
      <c r="B608" s="128"/>
      <c r="C608" s="132"/>
      <c r="D608" s="137"/>
      <c r="E608" s="134"/>
      <c r="F608" s="138"/>
    </row>
    <row r="609" spans="1:6" ht="12.75">
      <c r="A609" s="128"/>
      <c r="B609" s="128"/>
      <c r="C609" s="132"/>
      <c r="D609" s="137"/>
      <c r="E609" s="134"/>
      <c r="F609" s="138"/>
    </row>
    <row r="610" spans="1:6" ht="12.75">
      <c r="A610" s="128"/>
      <c r="B610" s="128"/>
      <c r="C610" s="132"/>
      <c r="D610" s="137"/>
      <c r="E610" s="134"/>
      <c r="F610" s="138"/>
    </row>
    <row r="611" spans="1:6" ht="12.75">
      <c r="A611" s="128"/>
      <c r="B611" s="128"/>
      <c r="C611" s="132"/>
      <c r="D611" s="137"/>
      <c r="E611" s="134"/>
      <c r="F611" s="138"/>
    </row>
    <row r="612" spans="1:6" ht="12.75">
      <c r="A612" s="128"/>
      <c r="B612" s="128"/>
      <c r="C612" s="132"/>
      <c r="D612" s="137"/>
      <c r="E612" s="134"/>
      <c r="F612" s="138"/>
    </row>
    <row r="613" spans="1:6" ht="12.75">
      <c r="A613" s="128"/>
      <c r="B613" s="128"/>
      <c r="C613" s="132"/>
      <c r="D613" s="137"/>
      <c r="E613" s="134"/>
      <c r="F613" s="138"/>
    </row>
    <row r="614" spans="1:6" ht="12.75">
      <c r="A614" s="128"/>
      <c r="B614" s="128"/>
      <c r="C614" s="132"/>
      <c r="D614" s="137"/>
      <c r="E614" s="134"/>
      <c r="F614" s="138"/>
    </row>
    <row r="615" spans="1:6" ht="12.75">
      <c r="A615" s="128"/>
      <c r="B615" s="128"/>
      <c r="C615" s="132"/>
      <c r="D615" s="137"/>
      <c r="E615" s="134"/>
      <c r="F615" s="138"/>
    </row>
    <row r="616" spans="1:6" ht="12.75">
      <c r="A616" s="128"/>
      <c r="B616" s="128"/>
      <c r="C616" s="132"/>
      <c r="D616" s="137"/>
      <c r="E616" s="134"/>
      <c r="F616" s="138"/>
    </row>
    <row r="617" spans="1:6" ht="12.75">
      <c r="A617" s="128"/>
      <c r="B617" s="128"/>
      <c r="C617" s="132"/>
      <c r="D617" s="137"/>
      <c r="E617" s="134"/>
      <c r="F617" s="138"/>
    </row>
    <row r="618" spans="1:6" ht="12.75">
      <c r="A618" s="128"/>
      <c r="B618" s="128"/>
      <c r="C618" s="132"/>
      <c r="D618" s="137"/>
      <c r="E618" s="134"/>
      <c r="F618" s="138"/>
    </row>
    <row r="619" spans="1:6" ht="12.75">
      <c r="A619" s="128"/>
      <c r="B619" s="128"/>
      <c r="C619" s="132"/>
      <c r="D619" s="137"/>
      <c r="E619" s="134"/>
      <c r="F619" s="138"/>
    </row>
    <row r="620" spans="1:6" ht="12.75">
      <c r="A620" s="128"/>
      <c r="B620" s="128"/>
      <c r="C620" s="132"/>
      <c r="D620" s="137"/>
      <c r="E620" s="134"/>
      <c r="F620" s="138"/>
    </row>
    <row r="621" spans="1:6" ht="12.75">
      <c r="A621" s="128"/>
      <c r="B621" s="128"/>
      <c r="C621" s="132"/>
      <c r="D621" s="137"/>
      <c r="E621" s="134"/>
      <c r="F621" s="138"/>
    </row>
    <row r="622" spans="1:6" ht="12.75">
      <c r="A622" s="128"/>
      <c r="B622" s="128"/>
      <c r="C622" s="132"/>
      <c r="D622" s="137"/>
      <c r="E622" s="134"/>
      <c r="F622" s="138"/>
    </row>
    <row r="623" spans="1:6" ht="12.75">
      <c r="A623" s="128"/>
      <c r="B623" s="128"/>
      <c r="C623" s="132"/>
      <c r="D623" s="137"/>
      <c r="E623" s="134"/>
      <c r="F623" s="138"/>
    </row>
    <row r="624" spans="1:6" ht="12.75">
      <c r="A624" s="128"/>
      <c r="B624" s="128"/>
      <c r="C624" s="132"/>
      <c r="D624" s="137"/>
      <c r="E624" s="134"/>
      <c r="F624" s="138"/>
    </row>
    <row r="625" spans="1:6" ht="12.75">
      <c r="A625" s="128"/>
      <c r="B625" s="128"/>
      <c r="C625" s="132"/>
      <c r="D625" s="137"/>
      <c r="E625" s="134"/>
      <c r="F625" s="138"/>
    </row>
    <row r="626" spans="1:6" ht="12.75">
      <c r="A626" s="128"/>
      <c r="B626" s="128"/>
      <c r="C626" s="132"/>
      <c r="D626" s="137"/>
      <c r="E626" s="134"/>
      <c r="F626" s="138"/>
    </row>
    <row r="627" spans="1:6" ht="12.75">
      <c r="A627" s="128"/>
      <c r="B627" s="128"/>
      <c r="C627" s="132"/>
      <c r="D627" s="137"/>
      <c r="E627" s="134"/>
      <c r="F627" s="138"/>
    </row>
    <row r="628" spans="1:6" ht="12.75">
      <c r="A628" s="128"/>
      <c r="B628" s="128"/>
      <c r="C628" s="132"/>
      <c r="D628" s="137"/>
      <c r="E628" s="134"/>
      <c r="F628" s="138"/>
    </row>
    <row r="629" spans="1:6" ht="12.75">
      <c r="A629" s="128"/>
      <c r="B629" s="128"/>
      <c r="C629" s="132"/>
      <c r="D629" s="137"/>
      <c r="E629" s="134"/>
      <c r="F629" s="138"/>
    </row>
    <row r="630" spans="1:6" ht="12.75">
      <c r="A630" s="128"/>
      <c r="B630" s="128"/>
      <c r="C630" s="132"/>
      <c r="D630" s="137"/>
      <c r="E630" s="134"/>
      <c r="F630" s="138"/>
    </row>
    <row r="631" spans="1:6" ht="12.75">
      <c r="A631" s="128"/>
      <c r="B631" s="128"/>
      <c r="C631" s="132"/>
      <c r="D631" s="137"/>
      <c r="E631" s="134"/>
      <c r="F631" s="138"/>
    </row>
    <row r="632" spans="1:6" ht="12.75">
      <c r="A632" s="128"/>
      <c r="B632" s="128"/>
      <c r="C632" s="132"/>
      <c r="D632" s="137"/>
      <c r="E632" s="134"/>
      <c r="F632" s="138"/>
    </row>
    <row r="633" spans="1:6" ht="12.75">
      <c r="A633" s="128"/>
      <c r="B633" s="128"/>
      <c r="C633" s="132"/>
      <c r="D633" s="137"/>
      <c r="E633" s="134"/>
      <c r="F633" s="138"/>
    </row>
    <row r="634" spans="1:6" ht="12.75">
      <c r="A634" s="128"/>
      <c r="B634" s="128"/>
      <c r="C634" s="132"/>
      <c r="D634" s="137"/>
      <c r="E634" s="134"/>
      <c r="F634" s="138"/>
    </row>
    <row r="635" spans="1:6" ht="12.75">
      <c r="A635" s="128"/>
      <c r="B635" s="128"/>
      <c r="C635" s="132"/>
      <c r="D635" s="137"/>
      <c r="E635" s="134"/>
      <c r="F635" s="138"/>
    </row>
    <row r="636" spans="1:6" ht="12.75">
      <c r="A636" s="128"/>
      <c r="B636" s="128"/>
      <c r="C636" s="132"/>
      <c r="D636" s="137"/>
      <c r="E636" s="134"/>
      <c r="F636" s="138"/>
    </row>
    <row r="637" spans="1:6" ht="12.75">
      <c r="A637" s="128"/>
      <c r="B637" s="128"/>
      <c r="C637" s="132"/>
      <c r="D637" s="137"/>
      <c r="E637" s="134"/>
      <c r="F637" s="138"/>
    </row>
    <row r="638" spans="1:6" ht="12.75">
      <c r="A638" s="128"/>
      <c r="B638" s="128"/>
      <c r="C638" s="132"/>
      <c r="D638" s="137"/>
      <c r="E638" s="134"/>
      <c r="F638" s="138"/>
    </row>
    <row r="639" spans="1:6" ht="12.75">
      <c r="A639" s="128"/>
      <c r="B639" s="128"/>
      <c r="C639" s="132"/>
      <c r="D639" s="137"/>
      <c r="E639" s="134"/>
      <c r="F639" s="138"/>
    </row>
    <row r="640" spans="1:6" ht="12.75">
      <c r="A640" s="128"/>
      <c r="B640" s="128"/>
      <c r="C640" s="132"/>
      <c r="D640" s="137"/>
      <c r="E640" s="134"/>
      <c r="F640" s="138"/>
    </row>
    <row r="641" spans="1:6" ht="12.75">
      <c r="A641" s="128"/>
      <c r="B641" s="128"/>
      <c r="C641" s="132"/>
      <c r="D641" s="137"/>
      <c r="E641" s="134"/>
      <c r="F641" s="138"/>
    </row>
    <row r="642" spans="1:6" ht="12.75">
      <c r="A642" s="128"/>
      <c r="B642" s="128"/>
      <c r="C642" s="132"/>
      <c r="D642" s="137"/>
      <c r="E642" s="134"/>
      <c r="F642" s="138"/>
    </row>
    <row r="643" spans="1:6" ht="12.75">
      <c r="A643" s="128"/>
      <c r="B643" s="128"/>
      <c r="C643" s="132"/>
      <c r="D643" s="137"/>
      <c r="E643" s="134"/>
      <c r="F643" s="138"/>
    </row>
    <row r="644" spans="1:6" ht="12.75">
      <c r="A644" s="128"/>
      <c r="B644" s="128"/>
      <c r="C644" s="132"/>
      <c r="D644" s="137"/>
      <c r="E644" s="134"/>
      <c r="F644" s="138"/>
    </row>
    <row r="645" spans="1:6" ht="12.75">
      <c r="A645" s="128"/>
      <c r="B645" s="128"/>
      <c r="C645" s="132"/>
      <c r="D645" s="137"/>
      <c r="E645" s="134"/>
      <c r="F645" s="138"/>
    </row>
    <row r="646" spans="1:6" ht="12.75">
      <c r="A646" s="128"/>
      <c r="B646" s="128"/>
      <c r="C646" s="132"/>
      <c r="D646" s="137"/>
      <c r="E646" s="134"/>
      <c r="F646" s="138"/>
    </row>
    <row r="647" spans="1:6" ht="12.75">
      <c r="A647" s="128"/>
      <c r="B647" s="128"/>
      <c r="C647" s="132"/>
      <c r="D647" s="137"/>
      <c r="E647" s="134"/>
      <c r="F647" s="138"/>
    </row>
    <row r="648" spans="1:6" ht="12.75">
      <c r="A648" s="128"/>
      <c r="B648" s="128"/>
      <c r="C648" s="132"/>
      <c r="D648" s="137"/>
      <c r="E648" s="134"/>
      <c r="F648" s="138"/>
    </row>
    <row r="649" spans="1:6" ht="12.75">
      <c r="A649" s="128"/>
      <c r="B649" s="128"/>
      <c r="C649" s="132"/>
      <c r="D649" s="137"/>
      <c r="E649" s="134"/>
      <c r="F649" s="138"/>
    </row>
    <row r="650" spans="1:6" ht="12.75">
      <c r="A650" s="128"/>
      <c r="B650" s="128"/>
      <c r="C650" s="132"/>
      <c r="D650" s="137"/>
      <c r="E650" s="134"/>
      <c r="F650" s="138"/>
    </row>
    <row r="651" spans="1:6" ht="12.75">
      <c r="A651" s="128"/>
      <c r="B651" s="128"/>
      <c r="C651" s="132"/>
      <c r="D651" s="137"/>
      <c r="E651" s="134"/>
      <c r="F651" s="138"/>
    </row>
    <row r="652" spans="1:6" ht="12.75">
      <c r="A652" s="128"/>
      <c r="B652" s="128"/>
      <c r="C652" s="132"/>
      <c r="D652" s="137"/>
      <c r="E652" s="134"/>
      <c r="F652" s="138"/>
    </row>
    <row r="653" spans="1:6" ht="12.75">
      <c r="A653" s="128"/>
      <c r="B653" s="128"/>
      <c r="C653" s="132"/>
      <c r="D653" s="137"/>
      <c r="E653" s="134"/>
      <c r="F653" s="138"/>
    </row>
    <row r="654" spans="1:6" ht="12.75">
      <c r="A654" s="128"/>
      <c r="B654" s="128"/>
      <c r="C654" s="132"/>
      <c r="D654" s="137"/>
      <c r="E654" s="134"/>
      <c r="F654" s="138"/>
    </row>
    <row r="655" spans="1:6" ht="12.75">
      <c r="A655" s="128"/>
      <c r="B655" s="128"/>
      <c r="C655" s="132"/>
      <c r="D655" s="137"/>
      <c r="E655" s="134"/>
      <c r="F655" s="138"/>
    </row>
    <row r="656" spans="1:6" ht="12.75">
      <c r="A656" s="128"/>
      <c r="B656" s="128"/>
      <c r="C656" s="132"/>
      <c r="D656" s="137"/>
      <c r="E656" s="134"/>
      <c r="F656" s="138"/>
    </row>
    <row r="657" spans="1:6" ht="12.75">
      <c r="A657" s="128"/>
      <c r="B657" s="128"/>
      <c r="C657" s="132"/>
      <c r="D657" s="137"/>
      <c r="E657" s="134"/>
      <c r="F657" s="138"/>
    </row>
    <row r="658" spans="1:6" ht="12.75">
      <c r="A658" s="128"/>
      <c r="B658" s="128"/>
      <c r="C658" s="132"/>
      <c r="D658" s="137"/>
      <c r="E658" s="134"/>
      <c r="F658" s="138"/>
    </row>
    <row r="659" spans="1:6" ht="12.75">
      <c r="A659" s="128"/>
      <c r="B659" s="128"/>
      <c r="C659" s="132"/>
      <c r="D659" s="137"/>
      <c r="E659" s="134"/>
      <c r="F659" s="138"/>
    </row>
    <row r="660" spans="1:6" ht="12.75">
      <c r="A660" s="128"/>
      <c r="B660" s="128"/>
      <c r="C660" s="132"/>
      <c r="D660" s="137"/>
      <c r="E660" s="134"/>
      <c r="F660" s="138"/>
    </row>
    <row r="661" spans="1:6" ht="12.75">
      <c r="A661" s="128"/>
      <c r="B661" s="128"/>
      <c r="C661" s="132"/>
      <c r="D661" s="137"/>
      <c r="E661" s="134"/>
      <c r="F661" s="138"/>
    </row>
    <row r="662" spans="1:6" ht="12.75">
      <c r="A662" s="128"/>
      <c r="B662" s="128"/>
      <c r="C662" s="132"/>
      <c r="D662" s="137"/>
      <c r="E662" s="134"/>
      <c r="F662" s="138"/>
    </row>
    <row r="663" spans="1:6" ht="12.75">
      <c r="A663" s="128"/>
      <c r="B663" s="128"/>
      <c r="C663" s="132"/>
      <c r="D663" s="137"/>
      <c r="E663" s="134"/>
      <c r="F663" s="138"/>
    </row>
    <row r="664" spans="1:6" ht="12.75">
      <c r="A664" s="128"/>
      <c r="B664" s="128"/>
      <c r="C664" s="132"/>
      <c r="D664" s="137"/>
      <c r="E664" s="134"/>
      <c r="F664" s="138"/>
    </row>
    <row r="665" spans="1:6" ht="12.75">
      <c r="A665" s="128"/>
      <c r="B665" s="128"/>
      <c r="C665" s="132"/>
      <c r="D665" s="137"/>
      <c r="E665" s="134"/>
      <c r="F665" s="138"/>
    </row>
    <row r="666" spans="1:6" ht="12.75">
      <c r="A666" s="128"/>
      <c r="B666" s="128"/>
      <c r="C666" s="132"/>
      <c r="D666" s="137"/>
      <c r="E666" s="134"/>
      <c r="F666" s="138"/>
    </row>
    <row r="667" spans="1:6" ht="12.75">
      <c r="A667" s="128"/>
      <c r="B667" s="128"/>
      <c r="C667" s="132"/>
      <c r="D667" s="137"/>
      <c r="E667" s="134"/>
      <c r="F667" s="138"/>
    </row>
    <row r="668" spans="1:6" ht="12.75">
      <c r="A668" s="128"/>
      <c r="B668" s="128"/>
      <c r="C668" s="132"/>
      <c r="D668" s="137"/>
      <c r="E668" s="134"/>
      <c r="F668" s="138"/>
    </row>
    <row r="669" spans="1:6" ht="12.75">
      <c r="A669" s="128"/>
      <c r="B669" s="128"/>
      <c r="C669" s="132"/>
      <c r="D669" s="137"/>
      <c r="E669" s="134"/>
      <c r="F669" s="138"/>
    </row>
    <row r="670" spans="1:6" ht="12.75">
      <c r="A670" s="128"/>
      <c r="B670" s="128"/>
      <c r="C670" s="132"/>
      <c r="D670" s="137"/>
      <c r="E670" s="134"/>
      <c r="F670" s="138"/>
    </row>
    <row r="671" spans="1:6" ht="12.75">
      <c r="A671" s="128"/>
      <c r="B671" s="128"/>
      <c r="C671" s="132"/>
      <c r="D671" s="137"/>
      <c r="E671" s="134"/>
      <c r="F671" s="138"/>
    </row>
    <row r="672" spans="1:6" ht="12.75">
      <c r="A672" s="128"/>
      <c r="B672" s="128"/>
      <c r="C672" s="132"/>
      <c r="D672" s="137"/>
      <c r="E672" s="134"/>
      <c r="F672" s="138"/>
    </row>
    <row r="673" spans="1:6" ht="12.75">
      <c r="A673" s="128"/>
      <c r="B673" s="128"/>
      <c r="C673" s="132"/>
      <c r="D673" s="137"/>
      <c r="E673" s="134"/>
      <c r="F673" s="138"/>
    </row>
    <row r="674" spans="1:6" ht="12.75">
      <c r="A674" s="128"/>
      <c r="B674" s="128"/>
      <c r="C674" s="132"/>
      <c r="D674" s="137"/>
      <c r="E674" s="134"/>
      <c r="F674" s="138"/>
    </row>
    <row r="675" spans="1:6" ht="12.75">
      <c r="A675" s="128"/>
      <c r="B675" s="128"/>
      <c r="C675" s="132"/>
      <c r="D675" s="137"/>
      <c r="E675" s="134"/>
      <c r="F675" s="138"/>
    </row>
    <row r="676" spans="1:6" ht="12.75">
      <c r="A676" s="128"/>
      <c r="B676" s="128"/>
      <c r="C676" s="132"/>
      <c r="D676" s="137"/>
      <c r="E676" s="134"/>
      <c r="F676" s="138"/>
    </row>
    <row r="677" spans="1:6" ht="12.75">
      <c r="A677" s="128"/>
      <c r="B677" s="128"/>
      <c r="C677" s="132"/>
      <c r="D677" s="137"/>
      <c r="E677" s="134"/>
      <c r="F677" s="138"/>
    </row>
  </sheetData>
  <sheetProtection/>
  <mergeCells count="5">
    <mergeCell ref="B1:F1"/>
    <mergeCell ref="A2:F2"/>
    <mergeCell ref="A110:F110"/>
    <mergeCell ref="C3:D3"/>
    <mergeCell ref="E3:F3"/>
  </mergeCells>
  <printOptions/>
  <pageMargins left="0.48" right="0.25" top="0.17" bottom="0.8" header="0.24" footer="0.17"/>
  <pageSetup fitToHeight="2" horizontalDpi="600" verticalDpi="600" orientation="portrait" scale="54" r:id="rId2"/>
  <headerFooter alignWithMargins="0">
    <oddFooter>&amp;L&amp;Z&amp;F&amp;RPage &amp;P</oddFooter>
  </headerFooter>
  <rowBreaks count="1" manualBreakCount="1">
    <brk id="69" max="6" man="1"/>
  </rowBreaks>
  <ignoredErrors>
    <ignoredError sqref="E28 E96" formula="1"/>
  </ignoredErrors>
  <drawing r:id="rId1"/>
</worksheet>
</file>

<file path=xl/worksheets/sheet5.xml><?xml version="1.0" encoding="utf-8"?>
<worksheet xmlns="http://schemas.openxmlformats.org/spreadsheetml/2006/main" xmlns:r="http://schemas.openxmlformats.org/officeDocument/2006/relationships">
  <sheetPr>
    <pageSetUpPr fitToPage="1"/>
  </sheetPr>
  <dimension ref="A1:N694"/>
  <sheetViews>
    <sheetView zoomScale="83" zoomScaleNormal="83" zoomScaleSheetLayoutView="50" zoomScalePageLayoutView="0" workbookViewId="0" topLeftCell="A1">
      <selection activeCell="A1" sqref="A1"/>
    </sheetView>
  </sheetViews>
  <sheetFormatPr defaultColWidth="19.421875" defaultRowHeight="12.75"/>
  <cols>
    <col min="1" max="1" width="8.8515625" style="39" customWidth="1"/>
    <col min="2" max="2" width="17.7109375" style="39" customWidth="1"/>
    <col min="3" max="3" width="19.7109375" style="39" customWidth="1"/>
    <col min="4" max="4" width="20.57421875" style="39" customWidth="1"/>
    <col min="5" max="5" width="5.28125" style="39" bestFit="1" customWidth="1"/>
    <col min="6" max="6" width="19.57421875" style="64" bestFit="1" customWidth="1"/>
    <col min="7" max="7" width="18.28125" style="65" bestFit="1" customWidth="1"/>
    <col min="8" max="8" width="13.00390625" style="65" bestFit="1" customWidth="1"/>
    <col min="9" max="9" width="5.8515625" style="66" customWidth="1"/>
    <col min="10" max="10" width="6.421875" style="54" bestFit="1" customWidth="1"/>
    <col min="11" max="11" width="19.421875" style="38" customWidth="1"/>
    <col min="12" max="16384" width="19.421875" style="39" customWidth="1"/>
  </cols>
  <sheetData>
    <row r="1" spans="1:10" ht="48" customHeight="1">
      <c r="A1" s="6"/>
      <c r="B1" s="7"/>
      <c r="C1" s="7"/>
      <c r="D1" s="297" t="s">
        <v>105</v>
      </c>
      <c r="E1" s="297"/>
      <c r="F1" s="297"/>
      <c r="G1" s="297"/>
      <c r="H1" s="298"/>
      <c r="I1" s="8"/>
      <c r="J1" s="9"/>
    </row>
    <row r="2" spans="1:10" ht="12.75">
      <c r="A2" s="10"/>
      <c r="B2" s="11"/>
      <c r="C2" s="11"/>
      <c r="D2" s="11"/>
      <c r="E2" s="11"/>
      <c r="F2" s="11"/>
      <c r="G2" s="11" t="s">
        <v>137</v>
      </c>
      <c r="H2" s="11"/>
      <c r="I2" s="12"/>
      <c r="J2" s="1"/>
    </row>
    <row r="3" spans="1:10" ht="12.75">
      <c r="A3" s="13"/>
      <c r="B3" s="14"/>
      <c r="C3" s="14"/>
      <c r="D3" s="14"/>
      <c r="E3" s="14"/>
      <c r="F3" s="14"/>
      <c r="G3" s="14"/>
      <c r="H3" s="14"/>
      <c r="I3" s="12"/>
      <c r="J3" s="1"/>
    </row>
    <row r="4" spans="1:10" s="43" customFormat="1" ht="12.75">
      <c r="A4" s="15" t="s">
        <v>136</v>
      </c>
      <c r="B4" s="16"/>
      <c r="C4" s="16"/>
      <c r="D4" s="16"/>
      <c r="E4" s="16"/>
      <c r="F4" s="16"/>
      <c r="G4" s="16"/>
      <c r="H4" s="16"/>
      <c r="I4" s="16"/>
      <c r="J4" s="16"/>
    </row>
    <row r="5" spans="1:10" s="43" customFormat="1" ht="12" customHeight="1">
      <c r="A5" s="15" t="s">
        <v>88</v>
      </c>
      <c r="B5" s="16"/>
      <c r="C5" s="16"/>
      <c r="D5" s="16"/>
      <c r="E5" s="16"/>
      <c r="F5" s="16"/>
      <c r="G5" s="16"/>
      <c r="H5" s="16"/>
      <c r="I5" s="16"/>
      <c r="J5" s="16"/>
    </row>
    <row r="6" spans="1:10" s="43" customFormat="1" ht="12" customHeight="1">
      <c r="A6" s="15"/>
      <c r="B6" s="16"/>
      <c r="C6" s="16"/>
      <c r="D6" s="16"/>
      <c r="E6" s="16"/>
      <c r="F6" s="16"/>
      <c r="G6" s="16"/>
      <c r="H6" s="16"/>
      <c r="I6" s="16"/>
      <c r="J6" s="16"/>
    </row>
    <row r="7" spans="1:10" s="43" customFormat="1" ht="12" customHeight="1">
      <c r="A7" s="15"/>
      <c r="B7" s="16"/>
      <c r="C7" s="16"/>
      <c r="D7" s="16"/>
      <c r="E7" s="16"/>
      <c r="F7" s="16"/>
      <c r="G7" s="16"/>
      <c r="H7" s="16"/>
      <c r="I7" s="16"/>
      <c r="J7" s="16"/>
    </row>
    <row r="8" spans="1:10" s="43" customFormat="1" ht="12" customHeight="1">
      <c r="A8" s="15"/>
      <c r="B8" s="16"/>
      <c r="C8" s="16"/>
      <c r="D8" s="16"/>
      <c r="E8" s="16"/>
      <c r="F8" s="16"/>
      <c r="G8" s="16"/>
      <c r="H8" s="16"/>
      <c r="I8" s="16"/>
      <c r="J8" s="16"/>
    </row>
    <row r="9" spans="1:14" ht="15">
      <c r="A9" s="17"/>
      <c r="B9" s="18"/>
      <c r="C9" s="18"/>
      <c r="D9" s="18"/>
      <c r="E9" s="18"/>
      <c r="F9" s="18"/>
      <c r="G9" s="18"/>
      <c r="H9" s="18"/>
      <c r="I9" s="18"/>
      <c r="J9" s="18"/>
      <c r="K9" s="44"/>
      <c r="L9" s="44"/>
      <c r="M9" s="44"/>
      <c r="N9" s="44"/>
    </row>
    <row r="10" spans="1:14" ht="15">
      <c r="A10" s="19"/>
      <c r="B10" s="18"/>
      <c r="C10" s="18"/>
      <c r="D10" s="18"/>
      <c r="E10" s="18"/>
      <c r="F10" s="18"/>
      <c r="G10" s="18"/>
      <c r="H10" s="18"/>
      <c r="I10" s="18"/>
      <c r="J10" s="18"/>
      <c r="K10" s="44"/>
      <c r="L10" s="44"/>
      <c r="M10" s="44"/>
      <c r="N10" s="44"/>
    </row>
    <row r="11" spans="1:14" ht="15">
      <c r="A11" s="19"/>
      <c r="B11" s="18"/>
      <c r="C11" s="18"/>
      <c r="D11" s="18"/>
      <c r="E11" s="18"/>
      <c r="F11" s="18"/>
      <c r="G11" s="18"/>
      <c r="H11" s="18"/>
      <c r="I11" s="18"/>
      <c r="J11" s="18"/>
      <c r="K11" s="44"/>
      <c r="L11" s="44"/>
      <c r="M11" s="44"/>
      <c r="N11" s="44"/>
    </row>
    <row r="12" spans="1:14" ht="15">
      <c r="A12" s="19"/>
      <c r="B12" s="18"/>
      <c r="C12" s="18"/>
      <c r="D12" s="18"/>
      <c r="E12" s="18"/>
      <c r="F12" s="18"/>
      <c r="G12" s="18"/>
      <c r="H12" s="18"/>
      <c r="I12" s="18"/>
      <c r="J12" s="18"/>
      <c r="K12" s="44"/>
      <c r="L12" s="44"/>
      <c r="M12" s="44"/>
      <c r="N12" s="44"/>
    </row>
    <row r="13" spans="1:14" ht="15">
      <c r="A13" s="19"/>
      <c r="B13" s="18"/>
      <c r="C13" s="18"/>
      <c r="D13" s="18"/>
      <c r="E13" s="18"/>
      <c r="F13" s="18"/>
      <c r="G13" s="18"/>
      <c r="H13" s="18"/>
      <c r="I13" s="18"/>
      <c r="J13" s="18"/>
      <c r="K13" s="44"/>
      <c r="L13" s="44"/>
      <c r="M13" s="44"/>
      <c r="N13" s="44"/>
    </row>
    <row r="14" spans="1:14" ht="15">
      <c r="A14" s="18"/>
      <c r="B14" s="18"/>
      <c r="C14" s="18"/>
      <c r="D14" s="18"/>
      <c r="E14" s="18"/>
      <c r="F14" s="18"/>
      <c r="G14" s="18"/>
      <c r="H14" s="18"/>
      <c r="I14" s="18"/>
      <c r="J14" s="18"/>
      <c r="K14" s="44"/>
      <c r="L14" s="44"/>
      <c r="M14" s="44"/>
      <c r="N14" s="44"/>
    </row>
    <row r="15" spans="1:14" ht="15">
      <c r="A15" s="18"/>
      <c r="B15" s="18"/>
      <c r="C15" s="18"/>
      <c r="D15" s="18"/>
      <c r="E15" s="18"/>
      <c r="F15" s="18"/>
      <c r="G15" s="18"/>
      <c r="H15" s="18"/>
      <c r="I15" s="18"/>
      <c r="J15" s="18"/>
      <c r="K15" s="44"/>
      <c r="L15" s="44"/>
      <c r="M15" s="44"/>
      <c r="N15" s="44"/>
    </row>
    <row r="16" spans="1:14" ht="15">
      <c r="A16" s="18"/>
      <c r="B16" s="18"/>
      <c r="C16" s="18"/>
      <c r="D16" s="18"/>
      <c r="E16" s="18"/>
      <c r="F16" s="18"/>
      <c r="G16" s="18"/>
      <c r="H16" s="18"/>
      <c r="I16" s="18"/>
      <c r="J16" s="18"/>
      <c r="K16" s="44"/>
      <c r="L16" s="44"/>
      <c r="M16" s="44"/>
      <c r="N16" s="44"/>
    </row>
    <row r="17" spans="1:14" ht="15">
      <c r="A17" s="18"/>
      <c r="B17" s="18"/>
      <c r="C17" s="18"/>
      <c r="D17" s="18"/>
      <c r="E17" s="18"/>
      <c r="F17" s="18"/>
      <c r="G17" s="18"/>
      <c r="H17" s="18"/>
      <c r="I17" s="18"/>
      <c r="J17" s="18"/>
      <c r="K17" s="44"/>
      <c r="L17" s="44"/>
      <c r="M17" s="44"/>
      <c r="N17" s="44"/>
    </row>
    <row r="18" spans="1:14" ht="15">
      <c r="A18" s="18"/>
      <c r="B18" s="18"/>
      <c r="C18" s="18"/>
      <c r="D18" s="18"/>
      <c r="E18" s="18"/>
      <c r="F18" s="18"/>
      <c r="G18" s="18"/>
      <c r="H18" s="18"/>
      <c r="I18" s="18"/>
      <c r="J18" s="18"/>
      <c r="K18" s="44"/>
      <c r="L18" s="44"/>
      <c r="M18" s="44"/>
      <c r="N18" s="44"/>
    </row>
    <row r="19" spans="1:14" ht="15">
      <c r="A19" s="18"/>
      <c r="B19" s="18"/>
      <c r="C19" s="18"/>
      <c r="D19" s="18"/>
      <c r="E19" s="18"/>
      <c r="F19" s="18"/>
      <c r="G19" s="18"/>
      <c r="H19" s="18"/>
      <c r="I19" s="18"/>
      <c r="J19" s="18"/>
      <c r="K19" s="44"/>
      <c r="L19" s="44"/>
      <c r="M19" s="44"/>
      <c r="N19" s="44"/>
    </row>
    <row r="20" spans="1:14" ht="15">
      <c r="A20" s="18"/>
      <c r="B20" s="18"/>
      <c r="C20" s="18"/>
      <c r="D20" s="18"/>
      <c r="E20" s="18"/>
      <c r="F20" s="18"/>
      <c r="G20" s="18"/>
      <c r="H20" s="18"/>
      <c r="I20" s="18"/>
      <c r="J20" s="18"/>
      <c r="K20" s="44"/>
      <c r="L20" s="44"/>
      <c r="M20" s="44"/>
      <c r="N20" s="44"/>
    </row>
    <row r="21" spans="1:14" ht="15">
      <c r="A21" s="18"/>
      <c r="B21" s="18"/>
      <c r="C21" s="18"/>
      <c r="D21" s="18"/>
      <c r="E21" s="18"/>
      <c r="F21" s="18"/>
      <c r="G21" s="18"/>
      <c r="H21" s="18"/>
      <c r="I21" s="18"/>
      <c r="J21" s="18"/>
      <c r="K21" s="44"/>
      <c r="L21" s="44"/>
      <c r="M21" s="44"/>
      <c r="N21" s="44"/>
    </row>
    <row r="22" spans="1:14" ht="15">
      <c r="A22" s="18"/>
      <c r="B22" s="18"/>
      <c r="C22" s="18"/>
      <c r="D22" s="18"/>
      <c r="E22" s="18"/>
      <c r="F22" s="18"/>
      <c r="G22" s="18"/>
      <c r="H22" s="18"/>
      <c r="I22" s="18"/>
      <c r="J22" s="18"/>
      <c r="K22" s="44"/>
      <c r="L22" s="44"/>
      <c r="M22" s="44"/>
      <c r="N22" s="44"/>
    </row>
    <row r="23" spans="1:14" ht="15">
      <c r="A23" s="18"/>
      <c r="B23" s="18"/>
      <c r="C23" s="18"/>
      <c r="D23" s="18"/>
      <c r="E23" s="18"/>
      <c r="F23" s="18"/>
      <c r="G23" s="18"/>
      <c r="H23" s="18"/>
      <c r="I23" s="18"/>
      <c r="J23" s="18"/>
      <c r="K23" s="44"/>
      <c r="L23" s="44"/>
      <c r="M23" s="44"/>
      <c r="N23" s="44"/>
    </row>
    <row r="24" spans="1:14" ht="15">
      <c r="A24" s="18"/>
      <c r="B24" s="18"/>
      <c r="C24" s="18"/>
      <c r="D24" s="18"/>
      <c r="E24" s="18"/>
      <c r="F24" s="18"/>
      <c r="G24" s="18"/>
      <c r="H24" s="18"/>
      <c r="I24" s="18"/>
      <c r="J24" s="18"/>
      <c r="K24" s="44"/>
      <c r="L24" s="44"/>
      <c r="M24" s="44"/>
      <c r="N24" s="44"/>
    </row>
    <row r="25" spans="1:14" ht="15">
      <c r="A25" s="18"/>
      <c r="B25" s="18"/>
      <c r="C25" s="18"/>
      <c r="D25" s="18"/>
      <c r="E25" s="18"/>
      <c r="F25" s="18"/>
      <c r="G25" s="18"/>
      <c r="H25" s="18"/>
      <c r="I25" s="18"/>
      <c r="J25" s="20"/>
      <c r="K25" s="44"/>
      <c r="L25" s="44"/>
      <c r="M25" s="44"/>
      <c r="N25" s="44"/>
    </row>
    <row r="26" spans="1:14" ht="15">
      <c r="A26" s="18"/>
      <c r="B26" s="18"/>
      <c r="C26" s="18"/>
      <c r="D26" s="18"/>
      <c r="E26" s="18"/>
      <c r="F26" s="18"/>
      <c r="G26" s="18"/>
      <c r="H26" s="18"/>
      <c r="I26" s="18"/>
      <c r="J26" s="18"/>
      <c r="K26" s="44"/>
      <c r="L26" s="44"/>
      <c r="M26" s="45"/>
      <c r="N26" s="44"/>
    </row>
    <row r="27" spans="1:14" ht="15">
      <c r="A27" s="18"/>
      <c r="B27" s="18"/>
      <c r="C27" s="18"/>
      <c r="D27" s="18"/>
      <c r="E27" s="18"/>
      <c r="F27" s="18"/>
      <c r="G27" s="18"/>
      <c r="H27" s="18"/>
      <c r="I27" s="18"/>
      <c r="J27" s="18"/>
      <c r="K27" s="44"/>
      <c r="L27" s="44"/>
      <c r="M27" s="45"/>
      <c r="N27" s="44"/>
    </row>
    <row r="28" spans="1:14" ht="15">
      <c r="A28" s="18"/>
      <c r="B28" s="18"/>
      <c r="C28" s="18"/>
      <c r="D28" s="18"/>
      <c r="E28" s="18"/>
      <c r="F28" s="18"/>
      <c r="G28" s="18"/>
      <c r="H28" s="18"/>
      <c r="I28" s="18"/>
      <c r="J28" s="18"/>
      <c r="K28" s="44"/>
      <c r="L28" s="44"/>
      <c r="M28" s="46"/>
      <c r="N28" s="44"/>
    </row>
    <row r="29" spans="1:14" ht="15">
      <c r="A29" s="18"/>
      <c r="B29" s="18"/>
      <c r="C29" s="18"/>
      <c r="D29" s="18"/>
      <c r="E29" s="18"/>
      <c r="F29" s="18"/>
      <c r="G29" s="18"/>
      <c r="H29" s="18"/>
      <c r="I29" s="18"/>
      <c r="J29" s="18"/>
      <c r="K29" s="44"/>
      <c r="L29" s="44"/>
      <c r="M29" s="46"/>
      <c r="N29" s="44"/>
    </row>
    <row r="30" spans="1:14" ht="15">
      <c r="A30" s="18"/>
      <c r="B30" s="18"/>
      <c r="C30" s="18"/>
      <c r="D30" s="18"/>
      <c r="E30" s="18"/>
      <c r="F30" s="18"/>
      <c r="G30" s="18"/>
      <c r="H30" s="18"/>
      <c r="I30" s="18"/>
      <c r="J30" s="18"/>
      <c r="K30" s="44"/>
      <c r="L30" s="44"/>
      <c r="M30" s="46"/>
      <c r="N30" s="44"/>
    </row>
    <row r="31" spans="1:14" ht="15">
      <c r="A31" s="18"/>
      <c r="B31" s="18"/>
      <c r="C31" s="18"/>
      <c r="D31" s="18"/>
      <c r="E31" s="18"/>
      <c r="F31" s="18"/>
      <c r="G31" s="18"/>
      <c r="H31" s="18"/>
      <c r="I31" s="18"/>
      <c r="J31" s="18"/>
      <c r="K31" s="44"/>
      <c r="L31" s="44"/>
      <c r="M31" s="46"/>
      <c r="N31" s="44"/>
    </row>
    <row r="32" spans="1:14" ht="15">
      <c r="A32" s="18"/>
      <c r="B32" s="18"/>
      <c r="C32" s="18"/>
      <c r="D32" s="18"/>
      <c r="E32" s="18"/>
      <c r="F32" s="18"/>
      <c r="G32" s="18"/>
      <c r="H32" s="18"/>
      <c r="I32" s="18"/>
      <c r="J32" s="18"/>
      <c r="K32" s="44"/>
      <c r="L32" s="44"/>
      <c r="M32" s="46"/>
      <c r="N32" s="44"/>
    </row>
    <row r="33" spans="1:14" ht="15">
      <c r="A33" s="18"/>
      <c r="B33" s="18"/>
      <c r="C33" s="18"/>
      <c r="D33" s="18"/>
      <c r="E33" s="18"/>
      <c r="F33" s="18"/>
      <c r="G33" s="18"/>
      <c r="H33" s="18"/>
      <c r="I33" s="18"/>
      <c r="J33" s="18"/>
      <c r="K33" s="44"/>
      <c r="L33" s="44"/>
      <c r="M33" s="46"/>
      <c r="N33" s="44"/>
    </row>
    <row r="34" spans="1:14" ht="15">
      <c r="A34" s="18"/>
      <c r="B34" s="18"/>
      <c r="C34" s="18"/>
      <c r="D34" s="18"/>
      <c r="E34" s="18"/>
      <c r="F34" s="18"/>
      <c r="G34" s="18"/>
      <c r="H34" s="18"/>
      <c r="I34" s="18"/>
      <c r="J34" s="18"/>
      <c r="K34" s="44"/>
      <c r="L34" s="44"/>
      <c r="M34" s="46"/>
      <c r="N34" s="44"/>
    </row>
    <row r="35" spans="1:14" ht="15">
      <c r="A35" s="18"/>
      <c r="B35" s="18"/>
      <c r="C35" s="18"/>
      <c r="D35" s="18"/>
      <c r="E35" s="18"/>
      <c r="F35" s="18"/>
      <c r="G35" s="18"/>
      <c r="H35" s="18"/>
      <c r="I35" s="18"/>
      <c r="J35" s="18"/>
      <c r="K35" s="44"/>
      <c r="L35" s="44"/>
      <c r="M35" s="46"/>
      <c r="N35" s="44"/>
    </row>
    <row r="36" spans="1:14" ht="15">
      <c r="A36" s="18"/>
      <c r="B36" s="18"/>
      <c r="C36" s="18"/>
      <c r="D36" s="18"/>
      <c r="E36" s="18"/>
      <c r="F36" s="18"/>
      <c r="G36" s="18"/>
      <c r="H36" s="18"/>
      <c r="I36" s="18"/>
      <c r="J36" s="18"/>
      <c r="K36" s="44"/>
      <c r="L36" s="44"/>
      <c r="M36" s="46"/>
      <c r="N36" s="44"/>
    </row>
    <row r="37" spans="1:14" ht="15">
      <c r="A37" s="21"/>
      <c r="B37" s="21"/>
      <c r="C37" s="21"/>
      <c r="D37" s="21"/>
      <c r="E37" s="21"/>
      <c r="F37" s="21"/>
      <c r="G37" s="21"/>
      <c r="H37" s="21"/>
      <c r="I37" s="21"/>
      <c r="J37" s="18"/>
      <c r="K37" s="44"/>
      <c r="L37" s="47"/>
      <c r="M37" s="44"/>
      <c r="N37" s="44"/>
    </row>
    <row r="38" spans="1:14" ht="15.75">
      <c r="A38" s="99" t="s">
        <v>72</v>
      </c>
      <c r="B38" s="99" t="s">
        <v>63</v>
      </c>
      <c r="C38" s="88" t="s">
        <v>61</v>
      </c>
      <c r="D38" s="100" t="s">
        <v>73</v>
      </c>
      <c r="E38" s="100"/>
      <c r="F38" s="87" t="s">
        <v>74</v>
      </c>
      <c r="G38" s="99" t="s">
        <v>75</v>
      </c>
      <c r="H38" s="101" t="s">
        <v>76</v>
      </c>
      <c r="I38" s="25"/>
      <c r="J38" s="25"/>
      <c r="K38" s="44"/>
      <c r="L38" s="47"/>
      <c r="M38" s="44"/>
      <c r="N38" s="44"/>
    </row>
    <row r="39" spans="1:14" ht="15.75">
      <c r="A39" s="183">
        <f>'Graph Data Place Holders'!C28</f>
        <v>1996</v>
      </c>
      <c r="B39" s="182">
        <f>'Graph Data Place Holders'!D28</f>
        <v>38597716</v>
      </c>
      <c r="C39" s="182">
        <f>'Graph Data Place Holders'!E28</f>
        <v>7711931</v>
      </c>
      <c r="D39" s="184">
        <f>'Graph Data Place Holders'!F28</f>
        <v>6514414</v>
      </c>
      <c r="E39" s="185"/>
      <c r="F39" s="186">
        <f>'Graph Data Place Holders'!G28</f>
        <v>52824061</v>
      </c>
      <c r="G39" s="187">
        <v>52828961</v>
      </c>
      <c r="H39" s="188">
        <f>'Graph Data Place Holders'!I28</f>
        <v>511</v>
      </c>
      <c r="I39" s="21"/>
      <c r="J39" s="18"/>
      <c r="K39" s="44"/>
      <c r="L39" s="44"/>
      <c r="M39" s="48"/>
      <c r="N39" s="49"/>
    </row>
    <row r="40" spans="1:14" ht="15.75">
      <c r="A40" s="89">
        <f>'Graph Data Place Holders'!C29</f>
        <v>1997</v>
      </c>
      <c r="B40" s="189">
        <f>'Graph Data Place Holders'!D29</f>
        <v>40504475</v>
      </c>
      <c r="C40" s="189">
        <f>'Graph Data Place Holders'!E29</f>
        <v>9258849</v>
      </c>
      <c r="D40" s="90">
        <f>'Graph Data Place Holders'!F29</f>
        <v>6395678</v>
      </c>
      <c r="E40" s="98"/>
      <c r="F40" s="97">
        <f>'Graph Data Place Holders'!G29</f>
        <v>56159002</v>
      </c>
      <c r="G40" s="96">
        <v>54907645.645564355</v>
      </c>
      <c r="H40" s="95">
        <f>'Graph Data Place Holders'!I29</f>
        <v>538</v>
      </c>
      <c r="I40" s="21"/>
      <c r="J40" s="18"/>
      <c r="K40" s="44"/>
      <c r="L40" s="44"/>
      <c r="M40" s="48"/>
      <c r="N40" s="49"/>
    </row>
    <row r="41" spans="1:14" ht="15.75">
      <c r="A41" s="89">
        <f>'Graph Data Place Holders'!C30</f>
        <v>1998</v>
      </c>
      <c r="B41" s="189">
        <f>'Graph Data Place Holders'!D30</f>
        <v>45042038</v>
      </c>
      <c r="C41" s="189">
        <f>'Graph Data Place Holders'!E30</f>
        <v>10677693</v>
      </c>
      <c r="D41" s="90">
        <f>'Graph Data Place Holders'!F30</f>
        <v>7477479</v>
      </c>
      <c r="E41" s="98"/>
      <c r="F41" s="97">
        <f>'Graph Data Place Holders'!G30</f>
        <v>63197210</v>
      </c>
      <c r="G41" s="96">
        <v>60801422.307455964</v>
      </c>
      <c r="H41" s="95">
        <f>'Graph Data Place Holders'!I30</f>
        <v>606</v>
      </c>
      <c r="I41" s="21"/>
      <c r="J41" s="18"/>
      <c r="K41" s="44"/>
      <c r="L41" s="44"/>
      <c r="M41" s="48"/>
      <c r="N41" s="49"/>
    </row>
    <row r="42" spans="1:14" ht="15.75">
      <c r="A42" s="89">
        <f>'Graph Data Place Holders'!C31</f>
        <v>1999</v>
      </c>
      <c r="B42" s="189">
        <f>'Graph Data Place Holders'!D31</f>
        <v>52688734</v>
      </c>
      <c r="C42" s="189">
        <f>'Graph Data Place Holders'!E31</f>
        <v>10681424</v>
      </c>
      <c r="D42" s="90">
        <f>'Graph Data Place Holders'!F31</f>
        <v>7186928</v>
      </c>
      <c r="E42" s="98"/>
      <c r="F42" s="97">
        <f>'Graph Data Place Holders'!G31</f>
        <v>70557086</v>
      </c>
      <c r="G42" s="96">
        <v>66406441.15384617</v>
      </c>
      <c r="H42" s="95">
        <f>'Graph Data Place Holders'!I31</f>
        <v>615</v>
      </c>
      <c r="I42" s="21"/>
      <c r="J42" s="18"/>
      <c r="K42" s="44"/>
      <c r="L42" s="44"/>
      <c r="M42" s="48"/>
      <c r="N42" s="49"/>
    </row>
    <row r="43" spans="1:14" ht="15.75">
      <c r="A43" s="89">
        <f>'Graph Data Place Holders'!C32</f>
        <v>2000</v>
      </c>
      <c r="B43" s="189">
        <f>'Graph Data Place Holders'!D32</f>
        <v>57474534</v>
      </c>
      <c r="C43" s="189">
        <f>'Graph Data Place Holders'!E32</f>
        <v>12383280</v>
      </c>
      <c r="D43" s="90">
        <f>'Graph Data Place Holders'!F32</f>
        <v>5128564</v>
      </c>
      <c r="E43" s="98"/>
      <c r="F43" s="97">
        <f>'Graph Data Place Holders'!G32</f>
        <v>74986378</v>
      </c>
      <c r="G43" s="96">
        <v>67743344.1694095</v>
      </c>
      <c r="H43" s="95">
        <f>'Graph Data Place Holders'!I32</f>
        <v>660</v>
      </c>
      <c r="I43" s="21"/>
      <c r="J43" s="18"/>
      <c r="K43" s="44"/>
      <c r="L43" s="44"/>
      <c r="M43" s="48"/>
      <c r="N43" s="49"/>
    </row>
    <row r="44" spans="1:14" ht="15.75">
      <c r="A44" s="89">
        <f>'Graph Data Place Holders'!C33</f>
        <v>2001</v>
      </c>
      <c r="B44" s="189">
        <f>'Graph Data Place Holders'!D33</f>
        <v>68157571</v>
      </c>
      <c r="C44" s="189">
        <f>'Graph Data Place Holders'!E33</f>
        <v>11591116</v>
      </c>
      <c r="D44" s="90">
        <f>'Graph Data Place Holders'!F33</f>
        <v>7906582</v>
      </c>
      <c r="E44" s="98" t="s">
        <v>77</v>
      </c>
      <c r="F44" s="97">
        <f>'Graph Data Place Holders'!G33</f>
        <v>87655269</v>
      </c>
      <c r="G44" s="96">
        <v>77218270.59534973</v>
      </c>
      <c r="H44" s="95">
        <f>'Graph Data Place Holders'!I33</f>
        <v>668</v>
      </c>
      <c r="I44" s="21"/>
      <c r="J44" s="18"/>
      <c r="K44" s="44"/>
      <c r="L44" s="44"/>
      <c r="M44" s="48"/>
      <c r="N44" s="49"/>
    </row>
    <row r="45" spans="1:14" ht="15.75">
      <c r="A45" s="89">
        <f>'Graph Data Place Holders'!C34</f>
        <v>2002</v>
      </c>
      <c r="B45" s="189">
        <f>'Graph Data Place Holders'!D34</f>
        <v>80456788</v>
      </c>
      <c r="C45" s="189">
        <f>'Graph Data Place Holders'!E34</f>
        <v>14269552</v>
      </c>
      <c r="D45" s="90">
        <f>'Graph Data Place Holders'!F34</f>
        <v>8799090</v>
      </c>
      <c r="E45" s="98"/>
      <c r="F45" s="97">
        <f>'Graph Data Place Holders'!G34</f>
        <v>103525430</v>
      </c>
      <c r="G45" s="96">
        <v>89825819.440527</v>
      </c>
      <c r="H45" s="95">
        <f>'Graph Data Place Holders'!I34</f>
        <v>713</v>
      </c>
      <c r="I45" s="21"/>
      <c r="J45" s="18"/>
      <c r="K45" s="44"/>
      <c r="L45" s="44"/>
      <c r="M45" s="48"/>
      <c r="N45" s="49"/>
    </row>
    <row r="46" spans="1:14" ht="15.75">
      <c r="A46" s="89">
        <f>'Graph Data Place Holders'!C35</f>
        <v>2003</v>
      </c>
      <c r="B46" s="189">
        <f>'Graph Data Place Holders'!D35</f>
        <v>98193929</v>
      </c>
      <c r="C46" s="189">
        <f>'Graph Data Place Holders'!E35</f>
        <v>11147061</v>
      </c>
      <c r="D46" s="90">
        <f>'Graph Data Place Holders'!F35</f>
        <v>8293404</v>
      </c>
      <c r="E46" s="98"/>
      <c r="F46" s="97">
        <f>'Graph Data Place Holders'!G35</f>
        <v>117634394</v>
      </c>
      <c r="G46" s="96">
        <v>100315285.8739099</v>
      </c>
      <c r="H46" s="95">
        <f>'Graph Data Place Holders'!I35</f>
        <v>699</v>
      </c>
      <c r="I46" s="24"/>
      <c r="J46" s="25"/>
      <c r="K46" s="44"/>
      <c r="L46" s="44"/>
      <c r="M46" s="48"/>
      <c r="N46" s="49"/>
    </row>
    <row r="47" spans="1:14" ht="15.75">
      <c r="A47" s="89">
        <f>'Graph Data Place Holders'!C36</f>
        <v>2004</v>
      </c>
      <c r="B47" s="189">
        <v>101608152</v>
      </c>
      <c r="C47" s="189">
        <v>13682608</v>
      </c>
      <c r="D47" s="90">
        <v>9163550</v>
      </c>
      <c r="E47" s="98"/>
      <c r="F47" s="97">
        <v>124454310</v>
      </c>
      <c r="G47" s="98">
        <v>100237274.02434593</v>
      </c>
      <c r="H47" s="95">
        <v>713</v>
      </c>
      <c r="I47" s="21"/>
      <c r="J47" s="18"/>
      <c r="K47" s="44"/>
      <c r="L47" s="44"/>
      <c r="M47" s="48"/>
      <c r="N47" s="49"/>
    </row>
    <row r="48" spans="1:14" ht="15.75">
      <c r="A48" s="190">
        <v>2005</v>
      </c>
      <c r="B48" s="191">
        <v>102558268</v>
      </c>
      <c r="C48" s="191">
        <v>10871860</v>
      </c>
      <c r="D48" s="192">
        <v>9897789</v>
      </c>
      <c r="E48" s="5"/>
      <c r="F48" s="192">
        <v>123327917</v>
      </c>
      <c r="G48" s="193">
        <v>99236562.96601443</v>
      </c>
      <c r="H48" s="194">
        <f>'Graph Data Place Holders'!I37</f>
        <v>717</v>
      </c>
      <c r="I48" s="21"/>
      <c r="J48" s="18"/>
      <c r="K48" s="44"/>
      <c r="L48" s="44"/>
      <c r="M48" s="48"/>
      <c r="N48" s="49"/>
    </row>
    <row r="49" spans="1:14" ht="15">
      <c r="A49" s="84"/>
      <c r="B49" s="22"/>
      <c r="C49" s="93"/>
      <c r="D49" s="23"/>
      <c r="E49" s="23"/>
      <c r="F49" s="85"/>
      <c r="G49" s="22"/>
      <c r="H49" s="86"/>
      <c r="I49" s="21"/>
      <c r="J49" s="18"/>
      <c r="K49" s="44"/>
      <c r="L49" s="44"/>
      <c r="M49" s="48"/>
      <c r="N49" s="49"/>
    </row>
    <row r="50" spans="1:14" ht="15">
      <c r="A50" s="84"/>
      <c r="B50" s="22"/>
      <c r="C50" s="93"/>
      <c r="D50" s="23"/>
      <c r="E50" s="23"/>
      <c r="F50" s="85"/>
      <c r="G50" s="22"/>
      <c r="H50" s="86"/>
      <c r="I50" s="21"/>
      <c r="J50" s="18"/>
      <c r="K50" s="44"/>
      <c r="L50" s="44"/>
      <c r="M50" s="48"/>
      <c r="N50" s="49"/>
    </row>
    <row r="51" spans="1:14" ht="15">
      <c r="A51" s="84"/>
      <c r="B51" s="22"/>
      <c r="C51" s="93"/>
      <c r="D51" s="23"/>
      <c r="E51" s="23"/>
      <c r="F51" s="85"/>
      <c r="G51" s="22"/>
      <c r="H51" s="86"/>
      <c r="I51" s="21"/>
      <c r="J51" s="18"/>
      <c r="K51" s="44"/>
      <c r="L51" s="44"/>
      <c r="M51" s="48"/>
      <c r="N51" s="49"/>
    </row>
    <row r="52" spans="1:14" ht="15">
      <c r="A52" s="84"/>
      <c r="B52" s="22"/>
      <c r="C52" s="22"/>
      <c r="D52" s="23"/>
      <c r="E52" s="23"/>
      <c r="F52" s="85"/>
      <c r="G52" s="22"/>
      <c r="H52" s="86"/>
      <c r="I52" s="21"/>
      <c r="J52" s="18"/>
      <c r="K52" s="44"/>
      <c r="L52" s="44"/>
      <c r="M52" s="48"/>
      <c r="N52" s="49"/>
    </row>
    <row r="53" spans="1:14" ht="15">
      <c r="A53" s="102"/>
      <c r="B53" s="103"/>
      <c r="C53" s="102"/>
      <c r="D53" s="102"/>
      <c r="E53" s="102"/>
      <c r="F53" s="102"/>
      <c r="G53" s="21"/>
      <c r="H53" s="21"/>
      <c r="I53" s="21"/>
      <c r="J53" s="18"/>
      <c r="K53" s="44"/>
      <c r="L53" s="44"/>
      <c r="M53" s="50"/>
      <c r="N53" s="44"/>
    </row>
    <row r="54" spans="1:14" ht="15">
      <c r="A54" s="26" t="s">
        <v>78</v>
      </c>
      <c r="B54" s="21"/>
      <c r="C54" s="21"/>
      <c r="D54" s="21"/>
      <c r="E54" s="21"/>
      <c r="F54" s="21"/>
      <c r="G54" s="21"/>
      <c r="H54" s="21"/>
      <c r="I54" s="21"/>
      <c r="J54" s="18"/>
      <c r="K54" s="44"/>
      <c r="L54" s="44"/>
      <c r="M54" s="44"/>
      <c r="N54" s="44"/>
    </row>
    <row r="55" spans="1:14" ht="15">
      <c r="A55" s="26" t="s">
        <v>79</v>
      </c>
      <c r="B55" s="21"/>
      <c r="C55" s="21"/>
      <c r="D55" s="21"/>
      <c r="E55" s="21"/>
      <c r="F55" s="21"/>
      <c r="G55" s="21"/>
      <c r="H55" s="21"/>
      <c r="I55" s="21"/>
      <c r="J55" s="18"/>
      <c r="K55" s="44"/>
      <c r="L55" s="44"/>
      <c r="M55" s="44"/>
      <c r="N55" s="44"/>
    </row>
    <row r="56" spans="1:14" ht="15">
      <c r="A56" s="26" t="s">
        <v>80</v>
      </c>
      <c r="B56" s="21"/>
      <c r="C56" s="21"/>
      <c r="D56" s="21"/>
      <c r="E56" s="21"/>
      <c r="F56" s="21"/>
      <c r="G56" s="21"/>
      <c r="H56" s="21"/>
      <c r="I56" s="21"/>
      <c r="J56" s="18"/>
      <c r="K56" s="44"/>
      <c r="L56" s="44"/>
      <c r="M56" s="51"/>
      <c r="N56" s="44"/>
    </row>
    <row r="57" spans="1:14" ht="15">
      <c r="A57" s="26" t="s">
        <v>81</v>
      </c>
      <c r="B57" s="21"/>
      <c r="C57" s="21"/>
      <c r="D57" s="21"/>
      <c r="E57" s="21"/>
      <c r="F57" s="21"/>
      <c r="G57" s="21"/>
      <c r="H57" s="21"/>
      <c r="I57" s="21"/>
      <c r="J57" s="18"/>
      <c r="K57" s="44"/>
      <c r="L57" s="44"/>
      <c r="M57" s="44"/>
      <c r="N57" s="44"/>
    </row>
    <row r="58" spans="1:14" ht="15">
      <c r="A58" s="26"/>
      <c r="B58" s="18"/>
      <c r="C58" s="18"/>
      <c r="D58" s="18"/>
      <c r="E58" s="18"/>
      <c r="F58" s="18"/>
      <c r="G58" s="18"/>
      <c r="H58" s="18"/>
      <c r="I58" s="18"/>
      <c r="J58" s="18"/>
      <c r="K58" s="44"/>
      <c r="L58" s="44"/>
      <c r="M58" s="44"/>
      <c r="N58" s="44"/>
    </row>
    <row r="59" spans="1:10" ht="12.75">
      <c r="A59" s="4"/>
      <c r="B59" s="4"/>
      <c r="C59" s="4"/>
      <c r="D59" s="4"/>
      <c r="E59" s="8"/>
      <c r="F59" s="27"/>
      <c r="G59" s="2"/>
      <c r="H59" s="2"/>
      <c r="I59" s="8"/>
      <c r="J59" s="28"/>
    </row>
    <row r="60" spans="1:10" ht="12.75">
      <c r="A60" s="4"/>
      <c r="B60" s="4"/>
      <c r="C60" s="4"/>
      <c r="D60" s="4"/>
      <c r="E60" s="8"/>
      <c r="F60" s="27"/>
      <c r="G60" s="2"/>
      <c r="H60" s="2"/>
      <c r="I60" s="8"/>
      <c r="J60" s="28"/>
    </row>
    <row r="61" spans="1:9" ht="12.75">
      <c r="A61" s="38"/>
      <c r="B61" s="38"/>
      <c r="C61" s="38"/>
      <c r="D61" s="38"/>
      <c r="E61" s="36"/>
      <c r="F61" s="52"/>
      <c r="G61" s="53"/>
      <c r="H61" s="53"/>
      <c r="I61" s="36"/>
    </row>
    <row r="62" spans="1:9" ht="12.75">
      <c r="A62" s="38"/>
      <c r="B62" s="38"/>
      <c r="C62" s="38"/>
      <c r="D62" s="38"/>
      <c r="E62" s="36"/>
      <c r="F62" s="52"/>
      <c r="G62" s="53"/>
      <c r="H62" s="53"/>
      <c r="I62" s="36"/>
    </row>
    <row r="63" spans="1:9" ht="12.75">
      <c r="A63" s="38"/>
      <c r="B63" s="38"/>
      <c r="C63" s="38"/>
      <c r="D63" s="38"/>
      <c r="E63" s="36"/>
      <c r="F63" s="52"/>
      <c r="G63" s="53"/>
      <c r="H63" s="53"/>
      <c r="I63" s="36"/>
    </row>
    <row r="64" spans="1:9" ht="12.75">
      <c r="A64" s="38"/>
      <c r="B64" s="38"/>
      <c r="C64" s="38"/>
      <c r="D64" s="38"/>
      <c r="E64" s="36"/>
      <c r="F64" s="52"/>
      <c r="G64" s="53"/>
      <c r="H64" s="53"/>
      <c r="I64" s="36"/>
    </row>
    <row r="65" spans="1:9" ht="12.75">
      <c r="A65" s="38"/>
      <c r="B65" s="38"/>
      <c r="C65" s="38"/>
      <c r="D65" s="38"/>
      <c r="E65" s="36"/>
      <c r="F65" s="52"/>
      <c r="G65" s="53"/>
      <c r="H65" s="53"/>
      <c r="I65" s="36"/>
    </row>
    <row r="66" spans="1:9" ht="12.75">
      <c r="A66" s="38"/>
      <c r="B66" s="38"/>
      <c r="C66" s="38"/>
      <c r="D66" s="38"/>
      <c r="E66" s="36"/>
      <c r="F66" s="52"/>
      <c r="G66" s="53"/>
      <c r="H66" s="53"/>
      <c r="I66" s="36"/>
    </row>
    <row r="67" spans="1:9" ht="12.75">
      <c r="A67" s="38"/>
      <c r="B67" s="38"/>
      <c r="C67" s="38"/>
      <c r="D67" s="38"/>
      <c r="E67" s="36"/>
      <c r="F67" s="52"/>
      <c r="G67" s="53"/>
      <c r="H67" s="53"/>
      <c r="I67" s="36"/>
    </row>
    <row r="68" spans="1:9" ht="12.75">
      <c r="A68" s="38"/>
      <c r="B68" s="38"/>
      <c r="C68" s="38"/>
      <c r="D68" s="38"/>
      <c r="E68" s="36"/>
      <c r="F68" s="52"/>
      <c r="G68" s="53"/>
      <c r="H68" s="53"/>
      <c r="I68" s="36"/>
    </row>
    <row r="69" spans="1:9" ht="12.75">
      <c r="A69" s="38"/>
      <c r="B69" s="38"/>
      <c r="C69" s="38"/>
      <c r="D69" s="38"/>
      <c r="E69" s="36"/>
      <c r="F69" s="52"/>
      <c r="G69" s="53"/>
      <c r="H69" s="53"/>
      <c r="I69" s="36"/>
    </row>
    <row r="70" spans="1:9" ht="12.75">
      <c r="A70" s="38"/>
      <c r="B70" s="38"/>
      <c r="C70" s="38"/>
      <c r="D70" s="38"/>
      <c r="E70" s="36"/>
      <c r="F70" s="52"/>
      <c r="G70" s="53"/>
      <c r="H70" s="53"/>
      <c r="I70" s="36"/>
    </row>
    <row r="71" spans="1:9" ht="12.75">
      <c r="A71" s="38"/>
      <c r="B71" s="38"/>
      <c r="C71" s="38"/>
      <c r="D71" s="38"/>
      <c r="E71" s="36"/>
      <c r="F71" s="52"/>
      <c r="G71" s="53"/>
      <c r="H71" s="53"/>
      <c r="I71" s="36"/>
    </row>
    <row r="72" spans="1:9" ht="12.75">
      <c r="A72" s="38"/>
      <c r="B72" s="38"/>
      <c r="C72" s="38"/>
      <c r="D72" s="38"/>
      <c r="E72" s="36"/>
      <c r="F72" s="52"/>
      <c r="G72" s="53"/>
      <c r="H72" s="53"/>
      <c r="I72" s="36"/>
    </row>
    <row r="73" spans="1:9" ht="12.75">
      <c r="A73" s="38"/>
      <c r="B73" s="38"/>
      <c r="C73" s="38"/>
      <c r="D73" s="38"/>
      <c r="E73" s="36"/>
      <c r="F73" s="52"/>
      <c r="G73" s="53"/>
      <c r="H73" s="53"/>
      <c r="I73" s="36"/>
    </row>
    <row r="74" spans="1:9" ht="12.75">
      <c r="A74" s="38"/>
      <c r="B74" s="38"/>
      <c r="C74" s="38"/>
      <c r="D74" s="38"/>
      <c r="E74" s="36"/>
      <c r="F74" s="52"/>
      <c r="G74" s="53"/>
      <c r="H74" s="53"/>
      <c r="I74" s="36"/>
    </row>
    <row r="75" spans="1:9" ht="12.75">
      <c r="A75" s="38"/>
      <c r="B75" s="38"/>
      <c r="C75" s="38"/>
      <c r="D75" s="38"/>
      <c r="E75" s="36"/>
      <c r="F75" s="52"/>
      <c r="G75" s="53"/>
      <c r="H75" s="53"/>
      <c r="I75" s="36"/>
    </row>
    <row r="76" spans="1:9" ht="12.75">
      <c r="A76" s="38"/>
      <c r="B76" s="38"/>
      <c r="C76" s="38"/>
      <c r="D76" s="38"/>
      <c r="E76" s="36"/>
      <c r="F76" s="52"/>
      <c r="G76" s="53"/>
      <c r="H76" s="53"/>
      <c r="I76" s="36"/>
    </row>
    <row r="77" spans="1:9" ht="12.75">
      <c r="A77" s="38"/>
      <c r="B77" s="38"/>
      <c r="C77" s="38"/>
      <c r="D77" s="38"/>
      <c r="E77" s="36"/>
      <c r="F77" s="52"/>
      <c r="G77" s="53"/>
      <c r="H77" s="53"/>
      <c r="I77" s="36"/>
    </row>
    <row r="78" spans="1:9" ht="12.75">
      <c r="A78" s="38"/>
      <c r="B78" s="38"/>
      <c r="C78" s="38"/>
      <c r="D78" s="38"/>
      <c r="E78" s="36"/>
      <c r="F78" s="52"/>
      <c r="G78" s="53"/>
      <c r="H78" s="53"/>
      <c r="I78" s="36"/>
    </row>
    <row r="79" spans="1:9" ht="12.75">
      <c r="A79" s="38"/>
      <c r="B79" s="38"/>
      <c r="C79" s="38"/>
      <c r="D79" s="38"/>
      <c r="E79" s="36"/>
      <c r="F79" s="52"/>
      <c r="G79" s="53"/>
      <c r="H79" s="53"/>
      <c r="I79" s="36"/>
    </row>
    <row r="80" spans="1:9" ht="12.75">
      <c r="A80" s="38"/>
      <c r="B80" s="38"/>
      <c r="C80" s="38"/>
      <c r="D80" s="38"/>
      <c r="E80" s="36"/>
      <c r="F80" s="52"/>
      <c r="G80" s="53"/>
      <c r="H80" s="53"/>
      <c r="I80" s="36"/>
    </row>
    <row r="81" spans="1:9" ht="12.75">
      <c r="A81" s="38"/>
      <c r="B81" s="38"/>
      <c r="C81" s="38"/>
      <c r="D81" s="38"/>
      <c r="E81" s="36"/>
      <c r="F81" s="52"/>
      <c r="G81" s="53"/>
      <c r="H81" s="53"/>
      <c r="I81" s="36"/>
    </row>
    <row r="82" spans="1:9" ht="12.75">
      <c r="A82" s="38"/>
      <c r="B82" s="38"/>
      <c r="C82" s="38"/>
      <c r="D82" s="38"/>
      <c r="E82" s="36"/>
      <c r="F82" s="52"/>
      <c r="G82" s="53"/>
      <c r="H82" s="53"/>
      <c r="I82" s="36"/>
    </row>
    <row r="83" spans="1:9" ht="12.75">
      <c r="A83" s="38"/>
      <c r="B83" s="38"/>
      <c r="C83" s="38"/>
      <c r="D83" s="38"/>
      <c r="E83" s="36"/>
      <c r="F83" s="52"/>
      <c r="G83" s="53"/>
      <c r="H83" s="53"/>
      <c r="I83" s="36"/>
    </row>
    <row r="84" spans="1:9" ht="12.75">
      <c r="A84" s="38"/>
      <c r="B84" s="38"/>
      <c r="C84" s="38"/>
      <c r="D84" s="38"/>
      <c r="E84" s="36"/>
      <c r="F84" s="52"/>
      <c r="G84" s="53"/>
      <c r="H84" s="53"/>
      <c r="I84" s="36"/>
    </row>
    <row r="85" spans="1:9" ht="12.75">
      <c r="A85" s="38"/>
      <c r="B85" s="38"/>
      <c r="C85" s="38"/>
      <c r="D85" s="38"/>
      <c r="E85" s="36"/>
      <c r="F85" s="52"/>
      <c r="G85" s="53"/>
      <c r="H85" s="53"/>
      <c r="I85" s="36"/>
    </row>
    <row r="86" spans="1:9" ht="12.75">
      <c r="A86" s="38"/>
      <c r="B86" s="38"/>
      <c r="C86" s="38"/>
      <c r="D86" s="38"/>
      <c r="E86" s="36"/>
      <c r="F86" s="52"/>
      <c r="G86" s="53"/>
      <c r="H86" s="53"/>
      <c r="I86" s="36"/>
    </row>
    <row r="87" spans="1:9" ht="12.75">
      <c r="A87" s="38"/>
      <c r="B87" s="38"/>
      <c r="C87" s="38"/>
      <c r="D87" s="38"/>
      <c r="E87" s="36"/>
      <c r="F87" s="52"/>
      <c r="G87" s="53"/>
      <c r="H87" s="53"/>
      <c r="I87" s="36"/>
    </row>
    <row r="88" spans="1:9" ht="12.75">
      <c r="A88" s="38"/>
      <c r="B88" s="38"/>
      <c r="C88" s="38"/>
      <c r="D88" s="38"/>
      <c r="E88" s="36"/>
      <c r="F88" s="52"/>
      <c r="G88" s="53"/>
      <c r="H88" s="53"/>
      <c r="I88" s="36"/>
    </row>
    <row r="89" spans="1:9" ht="12.75">
      <c r="A89" s="38"/>
      <c r="B89" s="38"/>
      <c r="C89" s="38"/>
      <c r="D89" s="38"/>
      <c r="E89" s="36"/>
      <c r="F89" s="52"/>
      <c r="G89" s="53"/>
      <c r="H89" s="53"/>
      <c r="I89" s="36"/>
    </row>
    <row r="90" spans="1:9" ht="12.75">
      <c r="A90" s="38"/>
      <c r="B90" s="38"/>
      <c r="C90" s="38"/>
      <c r="D90" s="38"/>
      <c r="E90" s="36"/>
      <c r="F90" s="52"/>
      <c r="G90" s="53"/>
      <c r="H90" s="53"/>
      <c r="I90" s="36"/>
    </row>
    <row r="91" spans="1:9" ht="12.75">
      <c r="A91" s="38"/>
      <c r="B91" s="38"/>
      <c r="C91" s="38"/>
      <c r="D91" s="38"/>
      <c r="E91" s="36"/>
      <c r="F91" s="52"/>
      <c r="G91" s="53"/>
      <c r="H91" s="53"/>
      <c r="I91" s="36"/>
    </row>
    <row r="92" spans="1:10" ht="12.75">
      <c r="A92" s="38"/>
      <c r="B92" s="38"/>
      <c r="C92" s="38"/>
      <c r="D92" s="38"/>
      <c r="E92" s="36"/>
      <c r="F92" s="52"/>
      <c r="G92" s="53"/>
      <c r="H92" s="53"/>
      <c r="I92" s="36"/>
      <c r="J92" s="55"/>
    </row>
    <row r="93" spans="1:9" ht="12.75">
      <c r="A93" s="40"/>
      <c r="B93" s="40"/>
      <c r="C93" s="40"/>
      <c r="D93" s="40"/>
      <c r="E93" s="56"/>
      <c r="F93" s="57"/>
      <c r="G93" s="58"/>
      <c r="H93" s="58"/>
      <c r="I93" s="38"/>
    </row>
    <row r="94" spans="1:9" ht="12.75">
      <c r="A94" s="38"/>
      <c r="B94" s="38"/>
      <c r="C94" s="38"/>
      <c r="D94" s="38"/>
      <c r="E94" s="36"/>
      <c r="F94" s="52"/>
      <c r="G94" s="53"/>
      <c r="H94" s="53"/>
      <c r="I94" s="36"/>
    </row>
    <row r="95" spans="1:9" ht="12.75">
      <c r="A95" s="59"/>
      <c r="B95" s="38"/>
      <c r="C95" s="38"/>
      <c r="D95" s="38"/>
      <c r="E95" s="36"/>
      <c r="F95" s="52"/>
      <c r="G95" s="53"/>
      <c r="H95" s="53"/>
      <c r="I95" s="36"/>
    </row>
    <row r="96" spans="1:9" ht="12.75">
      <c r="A96" s="38"/>
      <c r="B96" s="38"/>
      <c r="C96" s="38"/>
      <c r="D96" s="38"/>
      <c r="E96" s="36"/>
      <c r="F96" s="52"/>
      <c r="G96" s="53"/>
      <c r="H96" s="53"/>
      <c r="I96" s="36"/>
    </row>
    <row r="97" spans="1:9" ht="12.75">
      <c r="A97" s="38"/>
      <c r="B97" s="38"/>
      <c r="C97" s="38"/>
      <c r="D97" s="38"/>
      <c r="E97" s="36"/>
      <c r="F97" s="52"/>
      <c r="G97" s="53"/>
      <c r="H97" s="53"/>
      <c r="I97" s="36"/>
    </row>
    <row r="98" spans="1:9" ht="12.75">
      <c r="A98" s="38"/>
      <c r="B98" s="38"/>
      <c r="C98" s="38"/>
      <c r="D98" s="38"/>
      <c r="E98" s="36"/>
      <c r="F98" s="52"/>
      <c r="G98" s="53"/>
      <c r="H98" s="53"/>
      <c r="I98" s="36"/>
    </row>
    <row r="99" spans="1:9" ht="12.75">
      <c r="A99" s="38"/>
      <c r="B99" s="38"/>
      <c r="C99" s="38"/>
      <c r="D99" s="38"/>
      <c r="E99" s="36"/>
      <c r="F99" s="52"/>
      <c r="G99" s="53"/>
      <c r="H99" s="53"/>
      <c r="I99" s="36"/>
    </row>
    <row r="100" spans="1:9" ht="12.75">
      <c r="A100" s="38"/>
      <c r="B100" s="38"/>
      <c r="C100" s="38"/>
      <c r="D100" s="38"/>
      <c r="E100" s="36"/>
      <c r="F100" s="52"/>
      <c r="G100" s="53"/>
      <c r="H100" s="53"/>
      <c r="I100" s="36"/>
    </row>
    <row r="101" spans="1:9" ht="12.75">
      <c r="A101" s="38"/>
      <c r="B101" s="38"/>
      <c r="C101" s="38"/>
      <c r="D101" s="38"/>
      <c r="E101" s="36"/>
      <c r="F101" s="52"/>
      <c r="G101" s="53"/>
      <c r="H101" s="53"/>
      <c r="I101" s="36"/>
    </row>
    <row r="102" spans="1:9" ht="12.75">
      <c r="A102" s="38"/>
      <c r="B102" s="38"/>
      <c r="C102" s="38"/>
      <c r="D102" s="38"/>
      <c r="E102" s="36"/>
      <c r="F102" s="52"/>
      <c r="G102" s="53"/>
      <c r="H102" s="53"/>
      <c r="I102" s="36"/>
    </row>
    <row r="103" spans="1:9" ht="12.75">
      <c r="A103" s="38"/>
      <c r="B103" s="38"/>
      <c r="C103" s="38"/>
      <c r="D103" s="38"/>
      <c r="E103" s="36"/>
      <c r="F103" s="52"/>
      <c r="G103" s="53"/>
      <c r="H103" s="53"/>
      <c r="I103" s="36"/>
    </row>
    <row r="104" spans="1:9" ht="12.75">
      <c r="A104" s="38"/>
      <c r="B104" s="38"/>
      <c r="C104" s="38"/>
      <c r="D104" s="38"/>
      <c r="E104" s="36"/>
      <c r="F104" s="52"/>
      <c r="G104" s="53"/>
      <c r="H104" s="53"/>
      <c r="I104" s="36"/>
    </row>
    <row r="105" spans="1:9" ht="12.75">
      <c r="A105" s="38"/>
      <c r="B105" s="38"/>
      <c r="C105" s="38"/>
      <c r="D105" s="38"/>
      <c r="E105" s="36"/>
      <c r="F105" s="52"/>
      <c r="G105" s="53"/>
      <c r="H105" s="53"/>
      <c r="I105" s="36"/>
    </row>
    <row r="106" spans="1:9" ht="12.75">
      <c r="A106" s="38"/>
      <c r="B106" s="38"/>
      <c r="C106" s="38"/>
      <c r="D106" s="38"/>
      <c r="E106" s="36"/>
      <c r="F106" s="52"/>
      <c r="G106" s="53"/>
      <c r="H106" s="53"/>
      <c r="I106" s="36"/>
    </row>
    <row r="107" spans="1:11" s="60" customFormat="1" ht="12.75">
      <c r="A107" s="40"/>
      <c r="B107" s="40"/>
      <c r="C107" s="40"/>
      <c r="D107" s="40"/>
      <c r="E107" s="56"/>
      <c r="F107" s="57"/>
      <c r="G107" s="58"/>
      <c r="H107" s="58"/>
      <c r="I107" s="40"/>
      <c r="J107" s="56"/>
      <c r="K107" s="40"/>
    </row>
    <row r="108" spans="1:9" ht="12.75">
      <c r="A108" s="38"/>
      <c r="B108" s="38"/>
      <c r="C108" s="38"/>
      <c r="D108" s="38"/>
      <c r="E108" s="36"/>
      <c r="F108" s="52"/>
      <c r="G108" s="53"/>
      <c r="H108" s="53"/>
      <c r="I108" s="36"/>
    </row>
    <row r="109" spans="1:9" ht="12.75">
      <c r="A109" s="38"/>
      <c r="B109" s="38"/>
      <c r="C109" s="38"/>
      <c r="D109" s="38"/>
      <c r="E109" s="36"/>
      <c r="F109" s="52"/>
      <c r="G109" s="53"/>
      <c r="H109" s="53"/>
      <c r="I109" s="36"/>
    </row>
    <row r="110" spans="1:9" ht="12.75">
      <c r="A110" s="38"/>
      <c r="B110" s="38"/>
      <c r="C110" s="38"/>
      <c r="D110" s="38"/>
      <c r="E110" s="36"/>
      <c r="F110" s="52"/>
      <c r="G110" s="53"/>
      <c r="H110" s="53"/>
      <c r="I110" s="36"/>
    </row>
    <row r="111" spans="1:9" ht="12.75">
      <c r="A111" s="38"/>
      <c r="B111" s="38"/>
      <c r="C111" s="38"/>
      <c r="D111" s="38"/>
      <c r="E111" s="36"/>
      <c r="F111" s="52"/>
      <c r="G111" s="53"/>
      <c r="H111" s="53"/>
      <c r="I111" s="36"/>
    </row>
    <row r="112" spans="1:9" ht="12.75">
      <c r="A112" s="38"/>
      <c r="B112" s="38"/>
      <c r="C112" s="38"/>
      <c r="D112" s="38"/>
      <c r="E112" s="38"/>
      <c r="F112" s="52"/>
      <c r="G112" s="53"/>
      <c r="H112" s="53"/>
      <c r="I112" s="36"/>
    </row>
    <row r="113" spans="1:9" ht="12.75">
      <c r="A113" s="61"/>
      <c r="B113" s="61"/>
      <c r="C113" s="61"/>
      <c r="D113" s="61"/>
      <c r="E113" s="61"/>
      <c r="F113" s="62"/>
      <c r="G113" s="63"/>
      <c r="H113" s="63"/>
      <c r="I113" s="36"/>
    </row>
    <row r="114" spans="1:9" ht="12.75">
      <c r="A114" s="38"/>
      <c r="B114" s="38"/>
      <c r="C114" s="38"/>
      <c r="D114" s="38"/>
      <c r="E114" s="38"/>
      <c r="F114" s="52"/>
      <c r="G114" s="53"/>
      <c r="H114" s="53"/>
      <c r="I114" s="36"/>
    </row>
    <row r="115" spans="1:9" ht="12.75">
      <c r="A115" s="38"/>
      <c r="B115" s="38"/>
      <c r="C115" s="38"/>
      <c r="D115" s="38"/>
      <c r="E115" s="38"/>
      <c r="F115" s="52"/>
      <c r="G115" s="53"/>
      <c r="H115" s="53"/>
      <c r="I115" s="36"/>
    </row>
    <row r="116" spans="1:9" ht="12.75">
      <c r="A116" s="38"/>
      <c r="B116" s="38"/>
      <c r="C116" s="38"/>
      <c r="D116" s="38"/>
      <c r="E116" s="38"/>
      <c r="F116" s="52"/>
      <c r="G116" s="53"/>
      <c r="H116" s="53"/>
      <c r="I116" s="36"/>
    </row>
    <row r="117" spans="1:9" ht="12.75">
      <c r="A117" s="38"/>
      <c r="B117" s="38"/>
      <c r="C117" s="38"/>
      <c r="D117" s="38"/>
      <c r="E117" s="38"/>
      <c r="F117" s="52"/>
      <c r="G117" s="53"/>
      <c r="H117" s="53"/>
      <c r="I117" s="36"/>
    </row>
    <row r="118" spans="1:9" ht="12.75">
      <c r="A118" s="38"/>
      <c r="B118" s="38"/>
      <c r="C118" s="38"/>
      <c r="D118" s="38"/>
      <c r="E118" s="38"/>
      <c r="F118" s="52"/>
      <c r="G118" s="53"/>
      <c r="H118" s="53"/>
      <c r="I118" s="36"/>
    </row>
    <row r="119" spans="1:9" ht="12.75">
      <c r="A119" s="38"/>
      <c r="B119" s="38"/>
      <c r="C119" s="38"/>
      <c r="D119" s="38"/>
      <c r="E119" s="38"/>
      <c r="F119" s="52"/>
      <c r="G119" s="53"/>
      <c r="H119" s="53"/>
      <c r="I119" s="36"/>
    </row>
    <row r="120" spans="1:9" ht="12.75">
      <c r="A120" s="38"/>
      <c r="B120" s="38"/>
      <c r="C120" s="38"/>
      <c r="D120" s="38"/>
      <c r="E120" s="38"/>
      <c r="F120" s="52"/>
      <c r="G120" s="53"/>
      <c r="H120" s="53"/>
      <c r="I120" s="36"/>
    </row>
    <row r="121" spans="1:9" ht="12.75">
      <c r="A121" s="38"/>
      <c r="B121" s="38"/>
      <c r="C121" s="38"/>
      <c r="D121" s="38"/>
      <c r="E121" s="38"/>
      <c r="F121" s="52"/>
      <c r="G121" s="53"/>
      <c r="H121" s="53"/>
      <c r="I121" s="36"/>
    </row>
    <row r="122" spans="1:9" ht="12.75">
      <c r="A122" s="38"/>
      <c r="B122" s="38"/>
      <c r="C122" s="38"/>
      <c r="D122" s="38"/>
      <c r="E122" s="38"/>
      <c r="F122" s="52"/>
      <c r="G122" s="53"/>
      <c r="H122" s="53"/>
      <c r="I122" s="36"/>
    </row>
    <row r="123" spans="1:9" ht="12.75">
      <c r="A123" s="38"/>
      <c r="B123" s="38"/>
      <c r="C123" s="38"/>
      <c r="D123" s="38"/>
      <c r="E123" s="38"/>
      <c r="F123" s="52"/>
      <c r="G123" s="53"/>
      <c r="H123" s="53"/>
      <c r="I123" s="36"/>
    </row>
    <row r="124" spans="1:9" ht="12.75">
      <c r="A124" s="38"/>
      <c r="B124" s="38"/>
      <c r="C124" s="38"/>
      <c r="D124" s="38"/>
      <c r="E124" s="38"/>
      <c r="F124" s="52"/>
      <c r="G124" s="53"/>
      <c r="H124" s="53"/>
      <c r="I124" s="36"/>
    </row>
    <row r="125" spans="1:9" ht="12.75">
      <c r="A125" s="38"/>
      <c r="B125" s="38"/>
      <c r="C125" s="38"/>
      <c r="D125" s="38"/>
      <c r="E125" s="38"/>
      <c r="F125" s="52"/>
      <c r="G125" s="53"/>
      <c r="H125" s="53"/>
      <c r="I125" s="36"/>
    </row>
    <row r="126" spans="1:9" ht="12.75">
      <c r="A126" s="38"/>
      <c r="B126" s="38"/>
      <c r="C126" s="38"/>
      <c r="D126" s="38"/>
      <c r="E126" s="38"/>
      <c r="F126" s="52"/>
      <c r="G126" s="53"/>
      <c r="H126" s="53"/>
      <c r="I126" s="36"/>
    </row>
    <row r="127" spans="1:9" ht="12.75">
      <c r="A127" s="38"/>
      <c r="B127" s="38"/>
      <c r="C127" s="38"/>
      <c r="D127" s="38"/>
      <c r="E127" s="38"/>
      <c r="F127" s="52"/>
      <c r="G127" s="53"/>
      <c r="H127" s="53"/>
      <c r="I127" s="36"/>
    </row>
    <row r="128" spans="1:9" ht="12.75">
      <c r="A128" s="38"/>
      <c r="B128" s="38"/>
      <c r="C128" s="38"/>
      <c r="D128" s="38"/>
      <c r="E128" s="38"/>
      <c r="F128" s="52"/>
      <c r="G128" s="53"/>
      <c r="H128" s="53"/>
      <c r="I128" s="36"/>
    </row>
    <row r="129" spans="1:9" ht="12.75">
      <c r="A129" s="38"/>
      <c r="B129" s="38"/>
      <c r="C129" s="38"/>
      <c r="D129" s="38"/>
      <c r="E129" s="38"/>
      <c r="F129" s="52"/>
      <c r="G129" s="53"/>
      <c r="H129" s="53"/>
      <c r="I129" s="36"/>
    </row>
    <row r="130" spans="1:9" ht="12.75">
      <c r="A130" s="38"/>
      <c r="B130" s="38"/>
      <c r="C130" s="38"/>
      <c r="D130" s="38"/>
      <c r="E130" s="38"/>
      <c r="F130" s="52"/>
      <c r="G130" s="53"/>
      <c r="H130" s="53"/>
      <c r="I130" s="36"/>
    </row>
    <row r="131" spans="1:9" ht="12.75">
      <c r="A131" s="38"/>
      <c r="B131" s="38"/>
      <c r="C131" s="38"/>
      <c r="D131" s="38"/>
      <c r="E131" s="38"/>
      <c r="F131" s="52"/>
      <c r="G131" s="53"/>
      <c r="H131" s="53"/>
      <c r="I131" s="36"/>
    </row>
    <row r="132" spans="1:9" ht="12.75">
      <c r="A132" s="38"/>
      <c r="B132" s="38"/>
      <c r="C132" s="38"/>
      <c r="D132" s="38"/>
      <c r="E132" s="38"/>
      <c r="F132" s="52"/>
      <c r="G132" s="53"/>
      <c r="H132" s="53"/>
      <c r="I132" s="36"/>
    </row>
    <row r="133" spans="1:9" ht="12.75">
      <c r="A133" s="38"/>
      <c r="B133" s="38"/>
      <c r="C133" s="38"/>
      <c r="D133" s="38"/>
      <c r="E133" s="38"/>
      <c r="F133" s="52"/>
      <c r="G133" s="53"/>
      <c r="H133" s="53"/>
      <c r="I133" s="36"/>
    </row>
    <row r="134" spans="1:9" ht="12.75">
      <c r="A134" s="38"/>
      <c r="B134" s="38"/>
      <c r="C134" s="38"/>
      <c r="D134" s="38"/>
      <c r="E134" s="38"/>
      <c r="F134" s="52"/>
      <c r="G134" s="53"/>
      <c r="H134" s="53"/>
      <c r="I134" s="36"/>
    </row>
    <row r="135" spans="1:9" ht="12.75">
      <c r="A135" s="38"/>
      <c r="B135" s="38"/>
      <c r="C135" s="38"/>
      <c r="D135" s="38"/>
      <c r="E135" s="38"/>
      <c r="F135" s="52"/>
      <c r="G135" s="53"/>
      <c r="H135" s="53"/>
      <c r="I135" s="36"/>
    </row>
    <row r="136" spans="1:9" ht="12.75">
      <c r="A136" s="38"/>
      <c r="B136" s="38"/>
      <c r="C136" s="38"/>
      <c r="D136" s="38"/>
      <c r="E136" s="38"/>
      <c r="F136" s="52"/>
      <c r="G136" s="53"/>
      <c r="H136" s="53"/>
      <c r="I136" s="36"/>
    </row>
    <row r="137" spans="1:9" ht="12.75">
      <c r="A137" s="38"/>
      <c r="B137" s="38"/>
      <c r="C137" s="38"/>
      <c r="D137" s="38"/>
      <c r="E137" s="38"/>
      <c r="F137" s="52"/>
      <c r="G137" s="53"/>
      <c r="H137" s="53"/>
      <c r="I137" s="36"/>
    </row>
    <row r="138" spans="1:9" ht="12.75">
      <c r="A138" s="38"/>
      <c r="B138" s="38"/>
      <c r="C138" s="38"/>
      <c r="D138" s="38"/>
      <c r="E138" s="38"/>
      <c r="F138" s="52"/>
      <c r="G138" s="53"/>
      <c r="H138" s="53"/>
      <c r="I138" s="36"/>
    </row>
    <row r="139" spans="1:9" ht="12.75">
      <c r="A139" s="38"/>
      <c r="B139" s="38"/>
      <c r="C139" s="38"/>
      <c r="D139" s="38"/>
      <c r="E139" s="38"/>
      <c r="F139" s="52"/>
      <c r="G139" s="53"/>
      <c r="H139" s="53"/>
      <c r="I139" s="36"/>
    </row>
    <row r="140" spans="1:9" ht="12.75">
      <c r="A140" s="38"/>
      <c r="B140" s="38"/>
      <c r="C140" s="38"/>
      <c r="D140" s="38"/>
      <c r="E140" s="38"/>
      <c r="F140" s="52"/>
      <c r="G140" s="53"/>
      <c r="H140" s="53"/>
      <c r="I140" s="36"/>
    </row>
    <row r="141" spans="1:9" ht="12.75">
      <c r="A141" s="38"/>
      <c r="B141" s="38"/>
      <c r="C141" s="38"/>
      <c r="D141" s="38"/>
      <c r="E141" s="38"/>
      <c r="F141" s="52"/>
      <c r="G141" s="53"/>
      <c r="H141" s="53"/>
      <c r="I141" s="36"/>
    </row>
    <row r="142" spans="1:9" ht="12.75">
      <c r="A142" s="38"/>
      <c r="B142" s="38"/>
      <c r="C142" s="38"/>
      <c r="D142" s="38"/>
      <c r="E142" s="38"/>
      <c r="F142" s="52"/>
      <c r="G142" s="53"/>
      <c r="H142" s="53"/>
      <c r="I142" s="36"/>
    </row>
    <row r="143" spans="1:9" ht="12.75">
      <c r="A143" s="38"/>
      <c r="B143" s="38"/>
      <c r="C143" s="38"/>
      <c r="D143" s="38"/>
      <c r="E143" s="38"/>
      <c r="F143" s="52"/>
      <c r="G143" s="53"/>
      <c r="H143" s="53"/>
      <c r="I143" s="36"/>
    </row>
    <row r="144" spans="1:9" ht="12.75">
      <c r="A144" s="38"/>
      <c r="B144" s="38"/>
      <c r="C144" s="38"/>
      <c r="D144" s="38"/>
      <c r="E144" s="38"/>
      <c r="F144" s="52"/>
      <c r="G144" s="53"/>
      <c r="H144" s="53"/>
      <c r="I144" s="36"/>
    </row>
    <row r="145" spans="1:9" ht="12.75">
      <c r="A145" s="38"/>
      <c r="B145" s="38"/>
      <c r="C145" s="38"/>
      <c r="D145" s="38"/>
      <c r="E145" s="38"/>
      <c r="F145" s="52"/>
      <c r="G145" s="53"/>
      <c r="H145" s="53"/>
      <c r="I145" s="36"/>
    </row>
    <row r="146" spans="1:9" ht="12.75">
      <c r="A146" s="38"/>
      <c r="B146" s="38"/>
      <c r="C146" s="38"/>
      <c r="D146" s="38"/>
      <c r="E146" s="38"/>
      <c r="F146" s="52"/>
      <c r="G146" s="53"/>
      <c r="H146" s="53"/>
      <c r="I146" s="36"/>
    </row>
    <row r="147" spans="1:9" ht="12.75">
      <c r="A147" s="38"/>
      <c r="B147" s="38"/>
      <c r="C147" s="38"/>
      <c r="D147" s="38"/>
      <c r="E147" s="38"/>
      <c r="F147" s="52"/>
      <c r="G147" s="53"/>
      <c r="H147" s="53"/>
      <c r="I147" s="36"/>
    </row>
    <row r="148" spans="1:9" ht="12.75">
      <c r="A148" s="38"/>
      <c r="B148" s="38"/>
      <c r="C148" s="38"/>
      <c r="D148" s="38"/>
      <c r="E148" s="38"/>
      <c r="F148" s="52"/>
      <c r="G148" s="53"/>
      <c r="H148" s="53"/>
      <c r="I148" s="36"/>
    </row>
    <row r="149" spans="1:9" ht="12.75">
      <c r="A149" s="38"/>
      <c r="B149" s="38"/>
      <c r="C149" s="38"/>
      <c r="D149" s="38"/>
      <c r="E149" s="38"/>
      <c r="F149" s="52"/>
      <c r="G149" s="53"/>
      <c r="H149" s="53"/>
      <c r="I149" s="36"/>
    </row>
    <row r="150" spans="1:9" ht="12.75">
      <c r="A150" s="38"/>
      <c r="B150" s="38"/>
      <c r="C150" s="38"/>
      <c r="D150" s="38"/>
      <c r="E150" s="38"/>
      <c r="F150" s="52"/>
      <c r="G150" s="53"/>
      <c r="H150" s="53"/>
      <c r="I150" s="36"/>
    </row>
    <row r="151" spans="1:9" ht="12.75">
      <c r="A151" s="38"/>
      <c r="B151" s="38"/>
      <c r="C151" s="38"/>
      <c r="D151" s="38"/>
      <c r="E151" s="38"/>
      <c r="F151" s="52"/>
      <c r="G151" s="53"/>
      <c r="H151" s="53"/>
      <c r="I151" s="36"/>
    </row>
    <row r="152" spans="1:9" ht="12.75">
      <c r="A152" s="38"/>
      <c r="B152" s="38"/>
      <c r="C152" s="38"/>
      <c r="D152" s="38"/>
      <c r="E152" s="38"/>
      <c r="F152" s="52"/>
      <c r="G152" s="53"/>
      <c r="H152" s="53"/>
      <c r="I152" s="36"/>
    </row>
    <row r="153" spans="1:9" ht="12.75">
      <c r="A153" s="38"/>
      <c r="B153" s="38"/>
      <c r="C153" s="38"/>
      <c r="D153" s="38"/>
      <c r="E153" s="38"/>
      <c r="F153" s="52"/>
      <c r="G153" s="53"/>
      <c r="H153" s="53"/>
      <c r="I153" s="36"/>
    </row>
    <row r="154" spans="1:9" ht="12.75">
      <c r="A154" s="38"/>
      <c r="B154" s="38"/>
      <c r="C154" s="38"/>
      <c r="D154" s="38"/>
      <c r="E154" s="38"/>
      <c r="F154" s="52"/>
      <c r="G154" s="53"/>
      <c r="H154" s="53"/>
      <c r="I154" s="36"/>
    </row>
    <row r="155" spans="1:9" ht="12.75">
      <c r="A155" s="38"/>
      <c r="B155" s="38"/>
      <c r="C155" s="38"/>
      <c r="D155" s="38"/>
      <c r="E155" s="38"/>
      <c r="F155" s="52"/>
      <c r="G155" s="53"/>
      <c r="H155" s="53"/>
      <c r="I155" s="36"/>
    </row>
    <row r="156" spans="1:9" ht="12.75">
      <c r="A156" s="38"/>
      <c r="B156" s="38"/>
      <c r="C156" s="38"/>
      <c r="D156" s="38"/>
      <c r="E156" s="38"/>
      <c r="F156" s="52"/>
      <c r="G156" s="53"/>
      <c r="H156" s="53"/>
      <c r="I156" s="36"/>
    </row>
    <row r="157" spans="1:9" ht="12.75">
      <c r="A157" s="38"/>
      <c r="B157" s="38"/>
      <c r="C157" s="38"/>
      <c r="D157" s="38"/>
      <c r="E157" s="38"/>
      <c r="F157" s="52"/>
      <c r="G157" s="53"/>
      <c r="H157" s="53"/>
      <c r="I157" s="36"/>
    </row>
    <row r="158" spans="1:9" ht="12.75">
      <c r="A158" s="38"/>
      <c r="B158" s="38"/>
      <c r="C158" s="38"/>
      <c r="D158" s="38"/>
      <c r="E158" s="38"/>
      <c r="F158" s="52"/>
      <c r="G158" s="53"/>
      <c r="H158" s="53"/>
      <c r="I158" s="36"/>
    </row>
    <row r="159" spans="1:9" ht="12.75">
      <c r="A159" s="38"/>
      <c r="B159" s="38"/>
      <c r="C159" s="38"/>
      <c r="D159" s="38"/>
      <c r="E159" s="38"/>
      <c r="F159" s="52"/>
      <c r="G159" s="53"/>
      <c r="H159" s="53"/>
      <c r="I159" s="36"/>
    </row>
    <row r="160" spans="1:9" ht="12.75">
      <c r="A160" s="38"/>
      <c r="B160" s="38"/>
      <c r="C160" s="38"/>
      <c r="D160" s="38"/>
      <c r="E160" s="38"/>
      <c r="F160" s="52"/>
      <c r="G160" s="53"/>
      <c r="H160" s="53"/>
      <c r="I160" s="36"/>
    </row>
    <row r="161" spans="1:9" ht="12.75">
      <c r="A161" s="38"/>
      <c r="B161" s="38"/>
      <c r="C161" s="38"/>
      <c r="D161" s="38"/>
      <c r="E161" s="38"/>
      <c r="F161" s="52"/>
      <c r="G161" s="53"/>
      <c r="H161" s="53"/>
      <c r="I161" s="36"/>
    </row>
    <row r="162" spans="1:9" ht="12.75">
      <c r="A162" s="38"/>
      <c r="B162" s="38"/>
      <c r="C162" s="38"/>
      <c r="D162" s="38"/>
      <c r="E162" s="38"/>
      <c r="F162" s="52"/>
      <c r="G162" s="53"/>
      <c r="H162" s="53"/>
      <c r="I162" s="36"/>
    </row>
    <row r="163" spans="1:9" ht="12.75">
      <c r="A163" s="38"/>
      <c r="B163" s="38"/>
      <c r="C163" s="38"/>
      <c r="D163" s="38"/>
      <c r="E163" s="38"/>
      <c r="F163" s="52"/>
      <c r="G163" s="53"/>
      <c r="H163" s="53"/>
      <c r="I163" s="36"/>
    </row>
    <row r="164" spans="1:9" ht="12.75">
      <c r="A164" s="38"/>
      <c r="B164" s="38"/>
      <c r="C164" s="38"/>
      <c r="D164" s="38"/>
      <c r="E164" s="38"/>
      <c r="F164" s="52"/>
      <c r="G164" s="53"/>
      <c r="H164" s="53"/>
      <c r="I164" s="36"/>
    </row>
    <row r="165" spans="1:9" ht="12.75">
      <c r="A165" s="38"/>
      <c r="B165" s="38"/>
      <c r="C165" s="38"/>
      <c r="D165" s="38"/>
      <c r="E165" s="38"/>
      <c r="F165" s="52"/>
      <c r="G165" s="53"/>
      <c r="H165" s="53"/>
      <c r="I165" s="36"/>
    </row>
    <row r="166" spans="1:9" ht="12.75">
      <c r="A166" s="38"/>
      <c r="B166" s="38"/>
      <c r="C166" s="38"/>
      <c r="D166" s="38"/>
      <c r="E166" s="38"/>
      <c r="F166" s="52"/>
      <c r="G166" s="53"/>
      <c r="H166" s="53"/>
      <c r="I166" s="36"/>
    </row>
    <row r="167" spans="1:9" ht="12.75">
      <c r="A167" s="38"/>
      <c r="B167" s="38"/>
      <c r="C167" s="38"/>
      <c r="D167" s="38"/>
      <c r="E167" s="38"/>
      <c r="F167" s="52"/>
      <c r="G167" s="53"/>
      <c r="H167" s="53"/>
      <c r="I167" s="36"/>
    </row>
    <row r="168" spans="1:9" ht="12.75">
      <c r="A168" s="38"/>
      <c r="B168" s="38"/>
      <c r="C168" s="38"/>
      <c r="D168" s="38"/>
      <c r="E168" s="38"/>
      <c r="F168" s="52"/>
      <c r="G168" s="53"/>
      <c r="H168" s="53"/>
      <c r="I168" s="36"/>
    </row>
    <row r="169" spans="1:9" ht="12.75">
      <c r="A169" s="38"/>
      <c r="B169" s="38"/>
      <c r="C169" s="38"/>
      <c r="D169" s="38"/>
      <c r="E169" s="38"/>
      <c r="F169" s="52"/>
      <c r="G169" s="53"/>
      <c r="H169" s="53"/>
      <c r="I169" s="36"/>
    </row>
    <row r="170" spans="1:9" ht="12.75">
      <c r="A170" s="38"/>
      <c r="B170" s="38"/>
      <c r="C170" s="38"/>
      <c r="D170" s="38"/>
      <c r="E170" s="38"/>
      <c r="F170" s="52"/>
      <c r="G170" s="53"/>
      <c r="H170" s="53"/>
      <c r="I170" s="36"/>
    </row>
    <row r="171" spans="1:9" ht="12.75">
      <c r="A171" s="38"/>
      <c r="B171" s="38"/>
      <c r="C171" s="38"/>
      <c r="D171" s="38"/>
      <c r="E171" s="38"/>
      <c r="F171" s="52"/>
      <c r="G171" s="53"/>
      <c r="H171" s="53"/>
      <c r="I171" s="36"/>
    </row>
    <row r="172" spans="1:9" ht="12.75">
      <c r="A172" s="38"/>
      <c r="B172" s="38"/>
      <c r="C172" s="38"/>
      <c r="D172" s="38"/>
      <c r="E172" s="38"/>
      <c r="F172" s="52"/>
      <c r="G172" s="53"/>
      <c r="H172" s="53"/>
      <c r="I172" s="36"/>
    </row>
    <row r="173" spans="1:9" ht="12.75">
      <c r="A173" s="38"/>
      <c r="B173" s="38"/>
      <c r="C173" s="38"/>
      <c r="D173" s="38"/>
      <c r="E173" s="38"/>
      <c r="F173" s="52"/>
      <c r="G173" s="53"/>
      <c r="H173" s="53"/>
      <c r="I173" s="36"/>
    </row>
    <row r="174" spans="1:9" ht="12.75">
      <c r="A174" s="38"/>
      <c r="B174" s="38"/>
      <c r="C174" s="38"/>
      <c r="D174" s="38"/>
      <c r="E174" s="38"/>
      <c r="F174" s="52"/>
      <c r="G174" s="53"/>
      <c r="H174" s="53"/>
      <c r="I174" s="36"/>
    </row>
    <row r="175" spans="1:9" ht="12.75">
      <c r="A175" s="38"/>
      <c r="B175" s="38"/>
      <c r="C175" s="38"/>
      <c r="D175" s="38"/>
      <c r="E175" s="38"/>
      <c r="F175" s="52"/>
      <c r="G175" s="53"/>
      <c r="H175" s="53"/>
      <c r="I175" s="36"/>
    </row>
    <row r="176" spans="1:9" ht="12.75">
      <c r="A176" s="38"/>
      <c r="B176" s="38"/>
      <c r="C176" s="38"/>
      <c r="D176" s="38"/>
      <c r="E176" s="38"/>
      <c r="F176" s="52"/>
      <c r="G176" s="53"/>
      <c r="H176" s="53"/>
      <c r="I176" s="36"/>
    </row>
    <row r="177" spans="1:9" ht="12.75">
      <c r="A177" s="38"/>
      <c r="B177" s="38"/>
      <c r="C177" s="38"/>
      <c r="D177" s="38"/>
      <c r="E177" s="38"/>
      <c r="F177" s="52"/>
      <c r="G177" s="53"/>
      <c r="H177" s="53"/>
      <c r="I177" s="36"/>
    </row>
    <row r="178" spans="1:9" ht="12.75">
      <c r="A178" s="38"/>
      <c r="B178" s="38"/>
      <c r="C178" s="38"/>
      <c r="D178" s="38"/>
      <c r="E178" s="38"/>
      <c r="F178" s="52"/>
      <c r="G178" s="53"/>
      <c r="H178" s="53"/>
      <c r="I178" s="36"/>
    </row>
    <row r="179" spans="1:9" ht="12.75">
      <c r="A179" s="38"/>
      <c r="B179" s="38"/>
      <c r="C179" s="38"/>
      <c r="D179" s="38"/>
      <c r="E179" s="38"/>
      <c r="F179" s="52"/>
      <c r="G179" s="53"/>
      <c r="H179" s="53"/>
      <c r="I179" s="36"/>
    </row>
    <row r="180" spans="1:9" ht="12.75">
      <c r="A180" s="38"/>
      <c r="B180" s="38"/>
      <c r="C180" s="38"/>
      <c r="D180" s="38"/>
      <c r="E180" s="38"/>
      <c r="F180" s="52"/>
      <c r="G180" s="53"/>
      <c r="H180" s="53"/>
      <c r="I180" s="36"/>
    </row>
    <row r="181" spans="1:9" ht="12.75">
      <c r="A181" s="38"/>
      <c r="B181" s="38"/>
      <c r="C181" s="38"/>
      <c r="D181" s="38"/>
      <c r="E181" s="38"/>
      <c r="F181" s="52"/>
      <c r="G181" s="53"/>
      <c r="H181" s="53"/>
      <c r="I181" s="36"/>
    </row>
    <row r="182" spans="1:9" ht="12.75">
      <c r="A182" s="38"/>
      <c r="B182" s="38"/>
      <c r="C182" s="38"/>
      <c r="D182" s="38"/>
      <c r="E182" s="38"/>
      <c r="F182" s="52"/>
      <c r="G182" s="53"/>
      <c r="H182" s="53"/>
      <c r="I182" s="36"/>
    </row>
    <row r="183" spans="1:9" ht="12.75">
      <c r="A183" s="38"/>
      <c r="B183" s="38"/>
      <c r="C183" s="38"/>
      <c r="D183" s="38"/>
      <c r="E183" s="38"/>
      <c r="F183" s="52"/>
      <c r="G183" s="53"/>
      <c r="H183" s="53"/>
      <c r="I183" s="36"/>
    </row>
    <row r="184" spans="1:9" ht="12.75">
      <c r="A184" s="38"/>
      <c r="B184" s="38"/>
      <c r="C184" s="38"/>
      <c r="D184" s="38"/>
      <c r="E184" s="38"/>
      <c r="F184" s="52"/>
      <c r="G184" s="53"/>
      <c r="H184" s="53"/>
      <c r="I184" s="36"/>
    </row>
    <row r="185" spans="1:9" ht="12.75">
      <c r="A185" s="38"/>
      <c r="B185" s="38"/>
      <c r="C185" s="38"/>
      <c r="D185" s="38"/>
      <c r="E185" s="38"/>
      <c r="F185" s="52"/>
      <c r="G185" s="53"/>
      <c r="H185" s="53"/>
      <c r="I185" s="36"/>
    </row>
    <row r="186" spans="1:9" ht="12.75">
      <c r="A186" s="38"/>
      <c r="B186" s="38"/>
      <c r="C186" s="38"/>
      <c r="D186" s="38"/>
      <c r="E186" s="38"/>
      <c r="F186" s="52"/>
      <c r="G186" s="53"/>
      <c r="H186" s="53"/>
      <c r="I186" s="36"/>
    </row>
    <row r="187" spans="1:9" ht="12.75">
      <c r="A187" s="38"/>
      <c r="B187" s="38"/>
      <c r="C187" s="38"/>
      <c r="D187" s="38"/>
      <c r="E187" s="38"/>
      <c r="F187" s="52"/>
      <c r="G187" s="53"/>
      <c r="H187" s="53"/>
      <c r="I187" s="36"/>
    </row>
    <row r="188" spans="1:9" ht="12.75">
      <c r="A188" s="38"/>
      <c r="B188" s="38"/>
      <c r="C188" s="38"/>
      <c r="D188" s="38"/>
      <c r="E188" s="38"/>
      <c r="F188" s="52"/>
      <c r="G188" s="53"/>
      <c r="H188" s="53"/>
      <c r="I188" s="36"/>
    </row>
    <row r="189" spans="1:9" ht="12.75">
      <c r="A189" s="38"/>
      <c r="B189" s="38"/>
      <c r="C189" s="38"/>
      <c r="D189" s="38"/>
      <c r="E189" s="38"/>
      <c r="F189" s="52"/>
      <c r="G189" s="53"/>
      <c r="H189" s="53"/>
      <c r="I189" s="36"/>
    </row>
    <row r="190" spans="1:9" ht="12.75">
      <c r="A190" s="38"/>
      <c r="B190" s="38"/>
      <c r="C190" s="38"/>
      <c r="D190" s="38"/>
      <c r="E190" s="38"/>
      <c r="F190" s="52"/>
      <c r="G190" s="53"/>
      <c r="H190" s="53"/>
      <c r="I190" s="36"/>
    </row>
    <row r="191" spans="1:9" ht="12.75">
      <c r="A191" s="38"/>
      <c r="B191" s="38"/>
      <c r="C191" s="38"/>
      <c r="D191" s="38"/>
      <c r="E191" s="38"/>
      <c r="F191" s="52"/>
      <c r="G191" s="53"/>
      <c r="H191" s="53"/>
      <c r="I191" s="36"/>
    </row>
    <row r="192" spans="1:9" ht="12.75">
      <c r="A192" s="38"/>
      <c r="B192" s="38"/>
      <c r="C192" s="38"/>
      <c r="D192" s="38"/>
      <c r="E192" s="38"/>
      <c r="F192" s="52"/>
      <c r="G192" s="53"/>
      <c r="H192" s="53"/>
      <c r="I192" s="36"/>
    </row>
    <row r="193" spans="1:9" ht="12.75">
      <c r="A193" s="38"/>
      <c r="B193" s="38"/>
      <c r="C193" s="38"/>
      <c r="D193" s="38"/>
      <c r="E193" s="38"/>
      <c r="F193" s="52"/>
      <c r="G193" s="53"/>
      <c r="H193" s="53"/>
      <c r="I193" s="36"/>
    </row>
    <row r="194" spans="1:9" ht="12.75">
      <c r="A194" s="38"/>
      <c r="B194" s="38"/>
      <c r="C194" s="38"/>
      <c r="D194" s="38"/>
      <c r="E194" s="38"/>
      <c r="F194" s="52"/>
      <c r="G194" s="53"/>
      <c r="H194" s="53"/>
      <c r="I194" s="36"/>
    </row>
    <row r="195" spans="1:9" ht="12.75">
      <c r="A195" s="38"/>
      <c r="B195" s="38"/>
      <c r="C195" s="38"/>
      <c r="D195" s="38"/>
      <c r="E195" s="38"/>
      <c r="F195" s="52"/>
      <c r="G195" s="53"/>
      <c r="H195" s="53"/>
      <c r="I195" s="36"/>
    </row>
    <row r="196" spans="1:9" ht="12.75">
      <c r="A196" s="38"/>
      <c r="B196" s="38"/>
      <c r="C196" s="38"/>
      <c r="D196" s="38"/>
      <c r="E196" s="38"/>
      <c r="F196" s="52"/>
      <c r="G196" s="53"/>
      <c r="H196" s="53"/>
      <c r="I196" s="36"/>
    </row>
    <row r="197" spans="1:9" ht="12.75">
      <c r="A197" s="38"/>
      <c r="B197" s="38"/>
      <c r="C197" s="38"/>
      <c r="D197" s="38"/>
      <c r="E197" s="38"/>
      <c r="F197" s="52"/>
      <c r="G197" s="53"/>
      <c r="H197" s="53"/>
      <c r="I197" s="36"/>
    </row>
    <row r="198" spans="1:9" ht="12.75">
      <c r="A198" s="38"/>
      <c r="B198" s="38"/>
      <c r="C198" s="38"/>
      <c r="D198" s="38"/>
      <c r="E198" s="38"/>
      <c r="F198" s="52"/>
      <c r="G198" s="53"/>
      <c r="H198" s="53"/>
      <c r="I198" s="36"/>
    </row>
    <row r="199" spans="1:9" ht="12.75">
      <c r="A199" s="38"/>
      <c r="B199" s="38"/>
      <c r="C199" s="38"/>
      <c r="D199" s="38"/>
      <c r="E199" s="38"/>
      <c r="F199" s="52"/>
      <c r="G199" s="53"/>
      <c r="H199" s="53"/>
      <c r="I199" s="36"/>
    </row>
    <row r="200" spans="1:9" ht="12.75">
      <c r="A200" s="38"/>
      <c r="B200" s="38"/>
      <c r="C200" s="38"/>
      <c r="D200" s="38"/>
      <c r="E200" s="38"/>
      <c r="F200" s="52"/>
      <c r="G200" s="53"/>
      <c r="H200" s="53"/>
      <c r="I200" s="36"/>
    </row>
    <row r="201" spans="1:9" ht="12.75">
      <c r="A201" s="38"/>
      <c r="B201" s="38"/>
      <c r="C201" s="38"/>
      <c r="D201" s="38"/>
      <c r="E201" s="38"/>
      <c r="F201" s="52"/>
      <c r="G201" s="53"/>
      <c r="H201" s="53"/>
      <c r="I201" s="36"/>
    </row>
    <row r="202" spans="1:9" ht="12.75">
      <c r="A202" s="38"/>
      <c r="B202" s="38"/>
      <c r="C202" s="38"/>
      <c r="D202" s="38"/>
      <c r="E202" s="38"/>
      <c r="F202" s="52"/>
      <c r="G202" s="53"/>
      <c r="H202" s="53"/>
      <c r="I202" s="36"/>
    </row>
    <row r="203" spans="1:9" ht="12.75">
      <c r="A203" s="38"/>
      <c r="B203" s="38"/>
      <c r="C203" s="38"/>
      <c r="D203" s="38"/>
      <c r="E203" s="38"/>
      <c r="F203" s="52"/>
      <c r="G203" s="53"/>
      <c r="H203" s="53"/>
      <c r="I203" s="36"/>
    </row>
    <row r="204" spans="1:9" ht="12.75">
      <c r="A204" s="38"/>
      <c r="B204" s="38"/>
      <c r="C204" s="38"/>
      <c r="D204" s="38"/>
      <c r="E204" s="38"/>
      <c r="F204" s="52"/>
      <c r="G204" s="53"/>
      <c r="H204" s="53"/>
      <c r="I204" s="36"/>
    </row>
    <row r="205" spans="1:9" ht="12.75">
      <c r="A205" s="38"/>
      <c r="B205" s="38"/>
      <c r="C205" s="38"/>
      <c r="D205" s="38"/>
      <c r="E205" s="38"/>
      <c r="F205" s="52"/>
      <c r="G205" s="53"/>
      <c r="H205" s="53"/>
      <c r="I205" s="36"/>
    </row>
    <row r="206" spans="1:9" ht="12.75">
      <c r="A206" s="38"/>
      <c r="B206" s="38"/>
      <c r="C206" s="38"/>
      <c r="D206" s="38"/>
      <c r="E206" s="38"/>
      <c r="F206" s="52"/>
      <c r="G206" s="53"/>
      <c r="H206" s="53"/>
      <c r="I206" s="36"/>
    </row>
    <row r="207" spans="1:9" ht="12.75">
      <c r="A207" s="38"/>
      <c r="B207" s="38"/>
      <c r="C207" s="38"/>
      <c r="D207" s="38"/>
      <c r="E207" s="38"/>
      <c r="F207" s="52"/>
      <c r="G207" s="53"/>
      <c r="H207" s="53"/>
      <c r="I207" s="36"/>
    </row>
    <row r="208" spans="1:9" ht="12.75">
      <c r="A208" s="38"/>
      <c r="B208" s="38"/>
      <c r="C208" s="38"/>
      <c r="D208" s="38"/>
      <c r="E208" s="38"/>
      <c r="F208" s="52"/>
      <c r="G208" s="53"/>
      <c r="H208" s="53"/>
      <c r="I208" s="36"/>
    </row>
    <row r="209" spans="1:9" ht="12.75">
      <c r="A209" s="38"/>
      <c r="B209" s="38"/>
      <c r="C209" s="38"/>
      <c r="D209" s="38"/>
      <c r="E209" s="38"/>
      <c r="F209" s="52"/>
      <c r="G209" s="53"/>
      <c r="H209" s="53"/>
      <c r="I209" s="36"/>
    </row>
    <row r="210" spans="1:9" ht="12.75">
      <c r="A210" s="38"/>
      <c r="B210" s="38"/>
      <c r="C210" s="38"/>
      <c r="D210" s="38"/>
      <c r="E210" s="38"/>
      <c r="F210" s="52"/>
      <c r="G210" s="53"/>
      <c r="H210" s="53"/>
      <c r="I210" s="36"/>
    </row>
    <row r="211" spans="1:9" ht="12.75">
      <c r="A211" s="38"/>
      <c r="B211" s="38"/>
      <c r="C211" s="38"/>
      <c r="D211" s="38"/>
      <c r="E211" s="38"/>
      <c r="F211" s="52"/>
      <c r="G211" s="53"/>
      <c r="H211" s="53"/>
      <c r="I211" s="36"/>
    </row>
    <row r="212" spans="1:9" ht="12.75">
      <c r="A212" s="38"/>
      <c r="B212" s="38"/>
      <c r="C212" s="38"/>
      <c r="D212" s="38"/>
      <c r="E212" s="38"/>
      <c r="F212" s="52"/>
      <c r="G212" s="53"/>
      <c r="H212" s="53"/>
      <c r="I212" s="36"/>
    </row>
    <row r="213" spans="1:9" ht="12.75">
      <c r="A213" s="38"/>
      <c r="B213" s="38"/>
      <c r="C213" s="38"/>
      <c r="D213" s="38"/>
      <c r="E213" s="38"/>
      <c r="F213" s="52"/>
      <c r="G213" s="53"/>
      <c r="H213" s="53"/>
      <c r="I213" s="36"/>
    </row>
    <row r="214" spans="1:9" ht="12.75">
      <c r="A214" s="38"/>
      <c r="B214" s="38"/>
      <c r="C214" s="38"/>
      <c r="D214" s="38"/>
      <c r="E214" s="38"/>
      <c r="F214" s="52"/>
      <c r="G214" s="53"/>
      <c r="H214" s="53"/>
      <c r="I214" s="36"/>
    </row>
    <row r="215" spans="1:9" ht="12.75">
      <c r="A215" s="38"/>
      <c r="B215" s="38"/>
      <c r="C215" s="38"/>
      <c r="D215" s="38"/>
      <c r="E215" s="38"/>
      <c r="F215" s="52"/>
      <c r="G215" s="53"/>
      <c r="H215" s="53"/>
      <c r="I215" s="36"/>
    </row>
    <row r="216" spans="1:9" ht="12.75">
      <c r="A216" s="38"/>
      <c r="B216" s="38"/>
      <c r="C216" s="38"/>
      <c r="D216" s="38"/>
      <c r="E216" s="38"/>
      <c r="F216" s="52"/>
      <c r="G216" s="53"/>
      <c r="H216" s="53"/>
      <c r="I216" s="36"/>
    </row>
    <row r="217" spans="1:9" ht="12.75">
      <c r="A217" s="38"/>
      <c r="B217" s="38"/>
      <c r="C217" s="38"/>
      <c r="D217" s="38"/>
      <c r="E217" s="38"/>
      <c r="F217" s="52"/>
      <c r="G217" s="53"/>
      <c r="H217" s="53"/>
      <c r="I217" s="36"/>
    </row>
    <row r="218" spans="1:9" ht="12.75">
      <c r="A218" s="38"/>
      <c r="B218" s="38"/>
      <c r="C218" s="38"/>
      <c r="D218" s="38"/>
      <c r="E218" s="38"/>
      <c r="F218" s="52"/>
      <c r="G218" s="53"/>
      <c r="H218" s="53"/>
      <c r="I218" s="36"/>
    </row>
    <row r="219" spans="1:9" ht="12.75">
      <c r="A219" s="38"/>
      <c r="B219" s="38"/>
      <c r="C219" s="38"/>
      <c r="D219" s="38"/>
      <c r="E219" s="38"/>
      <c r="F219" s="52"/>
      <c r="G219" s="53"/>
      <c r="H219" s="53"/>
      <c r="I219" s="36"/>
    </row>
    <row r="220" spans="1:9" ht="12.75">
      <c r="A220" s="38"/>
      <c r="B220" s="38"/>
      <c r="C220" s="38"/>
      <c r="D220" s="38"/>
      <c r="E220" s="38"/>
      <c r="F220" s="52"/>
      <c r="G220" s="53"/>
      <c r="H220" s="53"/>
      <c r="I220" s="36"/>
    </row>
    <row r="221" spans="1:9" ht="12.75">
      <c r="A221" s="38"/>
      <c r="B221" s="38"/>
      <c r="C221" s="38"/>
      <c r="D221" s="38"/>
      <c r="E221" s="38"/>
      <c r="F221" s="52"/>
      <c r="G221" s="53"/>
      <c r="H221" s="53"/>
      <c r="I221" s="36"/>
    </row>
    <row r="222" spans="1:9" ht="12.75">
      <c r="A222" s="38"/>
      <c r="B222" s="38"/>
      <c r="C222" s="38"/>
      <c r="D222" s="38"/>
      <c r="E222" s="38"/>
      <c r="F222" s="52"/>
      <c r="G222" s="53"/>
      <c r="H222" s="53"/>
      <c r="I222" s="36"/>
    </row>
    <row r="223" spans="1:9" ht="12.75">
      <c r="A223" s="38"/>
      <c r="B223" s="38"/>
      <c r="C223" s="38"/>
      <c r="D223" s="38"/>
      <c r="E223" s="38"/>
      <c r="F223" s="52"/>
      <c r="G223" s="53"/>
      <c r="H223" s="53"/>
      <c r="I223" s="36"/>
    </row>
    <row r="224" spans="1:9" ht="12.75">
      <c r="A224" s="38"/>
      <c r="B224" s="38"/>
      <c r="C224" s="38"/>
      <c r="D224" s="38"/>
      <c r="E224" s="38"/>
      <c r="F224" s="52"/>
      <c r="G224" s="53"/>
      <c r="H224" s="53"/>
      <c r="I224" s="36"/>
    </row>
    <row r="225" spans="1:9" ht="12.75">
      <c r="A225" s="38"/>
      <c r="B225" s="38"/>
      <c r="C225" s="38"/>
      <c r="D225" s="38"/>
      <c r="E225" s="38"/>
      <c r="F225" s="52"/>
      <c r="G225" s="53"/>
      <c r="H225" s="53"/>
      <c r="I225" s="36"/>
    </row>
    <row r="226" spans="1:9" ht="12.75">
      <c r="A226" s="38"/>
      <c r="B226" s="38"/>
      <c r="C226" s="38"/>
      <c r="D226" s="38"/>
      <c r="E226" s="38"/>
      <c r="F226" s="52"/>
      <c r="G226" s="53"/>
      <c r="H226" s="53"/>
      <c r="I226" s="36"/>
    </row>
    <row r="227" spans="1:9" ht="12.75">
      <c r="A227" s="38"/>
      <c r="B227" s="38"/>
      <c r="C227" s="38"/>
      <c r="D227" s="38"/>
      <c r="E227" s="38"/>
      <c r="F227" s="52"/>
      <c r="G227" s="53"/>
      <c r="H227" s="53"/>
      <c r="I227" s="36"/>
    </row>
    <row r="228" spans="1:9" ht="12.75">
      <c r="A228" s="38"/>
      <c r="B228" s="38"/>
      <c r="C228" s="38"/>
      <c r="D228" s="38"/>
      <c r="E228" s="38"/>
      <c r="F228" s="52"/>
      <c r="G228" s="53"/>
      <c r="H228" s="53"/>
      <c r="I228" s="36"/>
    </row>
    <row r="229" spans="1:9" ht="12.75">
      <c r="A229" s="38"/>
      <c r="B229" s="38"/>
      <c r="C229" s="38"/>
      <c r="D229" s="38"/>
      <c r="E229" s="38"/>
      <c r="F229" s="52"/>
      <c r="G229" s="53"/>
      <c r="H229" s="53"/>
      <c r="I229" s="36"/>
    </row>
    <row r="230" spans="1:9" ht="12.75">
      <c r="A230" s="38"/>
      <c r="B230" s="38"/>
      <c r="C230" s="38"/>
      <c r="D230" s="38"/>
      <c r="E230" s="38"/>
      <c r="F230" s="52"/>
      <c r="G230" s="53"/>
      <c r="H230" s="53"/>
      <c r="I230" s="36"/>
    </row>
    <row r="231" spans="1:9" ht="12.75">
      <c r="A231" s="38"/>
      <c r="B231" s="38"/>
      <c r="C231" s="38"/>
      <c r="D231" s="38"/>
      <c r="E231" s="38"/>
      <c r="F231" s="52"/>
      <c r="G231" s="53"/>
      <c r="H231" s="53"/>
      <c r="I231" s="36"/>
    </row>
    <row r="232" spans="1:9" ht="12.75">
      <c r="A232" s="38"/>
      <c r="B232" s="38"/>
      <c r="C232" s="38"/>
      <c r="D232" s="38"/>
      <c r="E232" s="38"/>
      <c r="F232" s="52"/>
      <c r="G232" s="53"/>
      <c r="H232" s="53"/>
      <c r="I232" s="36"/>
    </row>
    <row r="233" spans="1:9" ht="12.75">
      <c r="A233" s="38"/>
      <c r="B233" s="38"/>
      <c r="C233" s="38"/>
      <c r="D233" s="38"/>
      <c r="E233" s="38"/>
      <c r="F233" s="52"/>
      <c r="G233" s="53"/>
      <c r="H233" s="53"/>
      <c r="I233" s="36"/>
    </row>
    <row r="234" spans="1:9" ht="12.75">
      <c r="A234" s="38"/>
      <c r="B234" s="38"/>
      <c r="C234" s="38"/>
      <c r="D234" s="38"/>
      <c r="E234" s="38"/>
      <c r="F234" s="52"/>
      <c r="G234" s="53"/>
      <c r="H234" s="53"/>
      <c r="I234" s="36"/>
    </row>
    <row r="235" spans="1:9" ht="12.75">
      <c r="A235" s="38"/>
      <c r="B235" s="38"/>
      <c r="C235" s="38"/>
      <c r="D235" s="38"/>
      <c r="E235" s="38"/>
      <c r="F235" s="52"/>
      <c r="G235" s="53"/>
      <c r="H235" s="53"/>
      <c r="I235" s="36"/>
    </row>
    <row r="236" spans="1:9" ht="12.75">
      <c r="A236" s="38"/>
      <c r="B236" s="38"/>
      <c r="C236" s="38"/>
      <c r="D236" s="38"/>
      <c r="E236" s="38"/>
      <c r="F236" s="52"/>
      <c r="G236" s="53"/>
      <c r="H236" s="53"/>
      <c r="I236" s="36"/>
    </row>
    <row r="237" spans="1:9" ht="12.75">
      <c r="A237" s="38"/>
      <c r="B237" s="38"/>
      <c r="C237" s="38"/>
      <c r="D237" s="38"/>
      <c r="E237" s="38"/>
      <c r="F237" s="52"/>
      <c r="G237" s="53"/>
      <c r="H237" s="53"/>
      <c r="I237" s="36"/>
    </row>
    <row r="238" spans="1:9" ht="12.75">
      <c r="A238" s="38"/>
      <c r="B238" s="38"/>
      <c r="C238" s="38"/>
      <c r="D238" s="38"/>
      <c r="E238" s="38"/>
      <c r="F238" s="52"/>
      <c r="G238" s="53"/>
      <c r="H238" s="53"/>
      <c r="I238" s="36"/>
    </row>
    <row r="239" spans="1:9" ht="12.75">
      <c r="A239" s="38"/>
      <c r="B239" s="38"/>
      <c r="C239" s="38"/>
      <c r="D239" s="38"/>
      <c r="E239" s="38"/>
      <c r="F239" s="52"/>
      <c r="G239" s="53"/>
      <c r="H239" s="53"/>
      <c r="I239" s="36"/>
    </row>
    <row r="240" spans="1:9" ht="12.75">
      <c r="A240" s="38"/>
      <c r="B240" s="38"/>
      <c r="C240" s="38"/>
      <c r="D240" s="38"/>
      <c r="E240" s="38"/>
      <c r="F240" s="52"/>
      <c r="G240" s="53"/>
      <c r="H240" s="53"/>
      <c r="I240" s="36"/>
    </row>
    <row r="241" spans="1:9" ht="12.75">
      <c r="A241" s="38"/>
      <c r="B241" s="38"/>
      <c r="C241" s="38"/>
      <c r="D241" s="38"/>
      <c r="E241" s="38"/>
      <c r="F241" s="52"/>
      <c r="G241" s="53"/>
      <c r="H241" s="53"/>
      <c r="I241" s="36"/>
    </row>
    <row r="242" spans="1:9" ht="12.75">
      <c r="A242" s="38"/>
      <c r="B242" s="38"/>
      <c r="C242" s="38"/>
      <c r="D242" s="38"/>
      <c r="E242" s="38"/>
      <c r="F242" s="52"/>
      <c r="G242" s="53"/>
      <c r="H242" s="53"/>
      <c r="I242" s="36"/>
    </row>
    <row r="243" spans="1:9" ht="12.75">
      <c r="A243" s="38"/>
      <c r="B243" s="38"/>
      <c r="C243" s="38"/>
      <c r="D243" s="38"/>
      <c r="E243" s="38"/>
      <c r="F243" s="52"/>
      <c r="G243" s="53"/>
      <c r="H243" s="53"/>
      <c r="I243" s="36"/>
    </row>
    <row r="244" spans="1:9" ht="12.75">
      <c r="A244" s="38"/>
      <c r="B244" s="38"/>
      <c r="C244" s="38"/>
      <c r="D244" s="38"/>
      <c r="E244" s="38"/>
      <c r="F244" s="52"/>
      <c r="G244" s="53"/>
      <c r="H244" s="53"/>
      <c r="I244" s="36"/>
    </row>
    <row r="245" spans="1:9" ht="12.75">
      <c r="A245" s="38"/>
      <c r="B245" s="38"/>
      <c r="C245" s="38"/>
      <c r="D245" s="38"/>
      <c r="E245" s="38"/>
      <c r="F245" s="52"/>
      <c r="G245" s="53"/>
      <c r="H245" s="53"/>
      <c r="I245" s="36"/>
    </row>
    <row r="246" spans="1:9" ht="12.75">
      <c r="A246" s="38"/>
      <c r="B246" s="38"/>
      <c r="C246" s="38"/>
      <c r="D246" s="38"/>
      <c r="E246" s="38"/>
      <c r="F246" s="52"/>
      <c r="G246" s="53"/>
      <c r="H246" s="53"/>
      <c r="I246" s="36"/>
    </row>
    <row r="247" spans="1:9" ht="12.75">
      <c r="A247" s="38"/>
      <c r="B247" s="38"/>
      <c r="C247" s="38"/>
      <c r="D247" s="38"/>
      <c r="E247" s="38"/>
      <c r="F247" s="52"/>
      <c r="G247" s="53"/>
      <c r="H247" s="53"/>
      <c r="I247" s="36"/>
    </row>
    <row r="248" spans="1:9" ht="12.75">
      <c r="A248" s="38"/>
      <c r="B248" s="38"/>
      <c r="C248" s="38"/>
      <c r="D248" s="38"/>
      <c r="E248" s="38"/>
      <c r="F248" s="52"/>
      <c r="G248" s="53"/>
      <c r="H248" s="53"/>
      <c r="I248" s="36"/>
    </row>
    <row r="249" spans="1:9" ht="12.75">
      <c r="A249" s="38"/>
      <c r="B249" s="38"/>
      <c r="C249" s="38"/>
      <c r="D249" s="38"/>
      <c r="E249" s="38"/>
      <c r="F249" s="52"/>
      <c r="G249" s="53"/>
      <c r="H249" s="53"/>
      <c r="I249" s="36"/>
    </row>
    <row r="250" spans="1:9" ht="12.75">
      <c r="A250" s="38"/>
      <c r="B250" s="38"/>
      <c r="C250" s="38"/>
      <c r="D250" s="38"/>
      <c r="E250" s="38"/>
      <c r="F250" s="52"/>
      <c r="G250" s="53"/>
      <c r="H250" s="53"/>
      <c r="I250" s="36"/>
    </row>
    <row r="251" spans="1:9" ht="12.75">
      <c r="A251" s="38"/>
      <c r="B251" s="38"/>
      <c r="C251" s="38"/>
      <c r="D251" s="38"/>
      <c r="E251" s="38"/>
      <c r="F251" s="52"/>
      <c r="G251" s="53"/>
      <c r="H251" s="53"/>
      <c r="I251" s="36"/>
    </row>
    <row r="252" spans="1:9" ht="12.75">
      <c r="A252" s="38"/>
      <c r="B252" s="38"/>
      <c r="C252" s="38"/>
      <c r="D252" s="38"/>
      <c r="E252" s="38"/>
      <c r="F252" s="52"/>
      <c r="G252" s="53"/>
      <c r="H252" s="53"/>
      <c r="I252" s="36"/>
    </row>
    <row r="253" spans="1:9" ht="12.75">
      <c r="A253" s="38"/>
      <c r="B253" s="38"/>
      <c r="C253" s="38"/>
      <c r="D253" s="38"/>
      <c r="E253" s="38"/>
      <c r="F253" s="52"/>
      <c r="G253" s="53"/>
      <c r="H253" s="53"/>
      <c r="I253" s="36"/>
    </row>
    <row r="254" spans="1:9" ht="12.75">
      <c r="A254" s="38"/>
      <c r="B254" s="38"/>
      <c r="C254" s="38"/>
      <c r="D254" s="38"/>
      <c r="E254" s="38"/>
      <c r="F254" s="52"/>
      <c r="G254" s="53"/>
      <c r="H254" s="53"/>
      <c r="I254" s="36"/>
    </row>
    <row r="255" spans="1:9" ht="12.75">
      <c r="A255" s="38"/>
      <c r="B255" s="38"/>
      <c r="C255" s="38"/>
      <c r="D255" s="38"/>
      <c r="E255" s="38"/>
      <c r="F255" s="52"/>
      <c r="G255" s="53"/>
      <c r="H255" s="53"/>
      <c r="I255" s="36"/>
    </row>
    <row r="256" spans="1:9" ht="12.75">
      <c r="A256" s="38"/>
      <c r="B256" s="38"/>
      <c r="C256" s="38"/>
      <c r="D256" s="38"/>
      <c r="E256" s="38"/>
      <c r="F256" s="52"/>
      <c r="G256" s="53"/>
      <c r="H256" s="53"/>
      <c r="I256" s="36"/>
    </row>
    <row r="257" spans="1:9" ht="12.75">
      <c r="A257" s="38"/>
      <c r="B257" s="38"/>
      <c r="C257" s="38"/>
      <c r="D257" s="38"/>
      <c r="E257" s="38"/>
      <c r="F257" s="52"/>
      <c r="G257" s="53"/>
      <c r="H257" s="53"/>
      <c r="I257" s="36"/>
    </row>
    <row r="258" spans="1:9" ht="12.75">
      <c r="A258" s="38"/>
      <c r="B258" s="38"/>
      <c r="C258" s="38"/>
      <c r="D258" s="38"/>
      <c r="E258" s="38"/>
      <c r="F258" s="52"/>
      <c r="G258" s="53"/>
      <c r="H258" s="53"/>
      <c r="I258" s="36"/>
    </row>
    <row r="259" spans="1:9" ht="12.75">
      <c r="A259" s="38"/>
      <c r="B259" s="38"/>
      <c r="C259" s="38"/>
      <c r="D259" s="38"/>
      <c r="E259" s="38"/>
      <c r="F259" s="52"/>
      <c r="G259" s="53"/>
      <c r="H259" s="53"/>
      <c r="I259" s="36"/>
    </row>
    <row r="260" spans="1:9" ht="12.75">
      <c r="A260" s="38"/>
      <c r="B260" s="38"/>
      <c r="C260" s="38"/>
      <c r="D260" s="38"/>
      <c r="E260" s="38"/>
      <c r="F260" s="52"/>
      <c r="G260" s="53"/>
      <c r="H260" s="53"/>
      <c r="I260" s="36"/>
    </row>
    <row r="261" spans="1:9" ht="12.75">
      <c r="A261" s="38"/>
      <c r="B261" s="38"/>
      <c r="C261" s="38"/>
      <c r="D261" s="38"/>
      <c r="E261" s="38"/>
      <c r="F261" s="52"/>
      <c r="G261" s="53"/>
      <c r="H261" s="53"/>
      <c r="I261" s="36"/>
    </row>
    <row r="262" spans="1:9" ht="12.75">
      <c r="A262" s="38"/>
      <c r="B262" s="38"/>
      <c r="C262" s="38"/>
      <c r="D262" s="38"/>
      <c r="E262" s="38"/>
      <c r="F262" s="52"/>
      <c r="G262" s="53"/>
      <c r="H262" s="53"/>
      <c r="I262" s="36"/>
    </row>
    <row r="263" spans="1:9" ht="12.75">
      <c r="A263" s="38"/>
      <c r="B263" s="38"/>
      <c r="C263" s="38"/>
      <c r="D263" s="38"/>
      <c r="E263" s="38"/>
      <c r="F263" s="52"/>
      <c r="G263" s="53"/>
      <c r="H263" s="53"/>
      <c r="I263" s="36"/>
    </row>
    <row r="264" spans="1:9" ht="12.75">
      <c r="A264" s="38"/>
      <c r="B264" s="38"/>
      <c r="C264" s="38"/>
      <c r="D264" s="38"/>
      <c r="E264" s="38"/>
      <c r="F264" s="52"/>
      <c r="G264" s="53"/>
      <c r="H264" s="53"/>
      <c r="I264" s="36"/>
    </row>
    <row r="265" spans="1:9" ht="12.75">
      <c r="A265" s="38"/>
      <c r="B265" s="38"/>
      <c r="C265" s="38"/>
      <c r="D265" s="38"/>
      <c r="E265" s="38"/>
      <c r="F265" s="52"/>
      <c r="G265" s="53"/>
      <c r="H265" s="53"/>
      <c r="I265" s="36"/>
    </row>
    <row r="266" spans="1:9" ht="12.75">
      <c r="A266" s="38"/>
      <c r="B266" s="38"/>
      <c r="C266" s="38"/>
      <c r="D266" s="38"/>
      <c r="E266" s="38"/>
      <c r="F266" s="52"/>
      <c r="G266" s="53"/>
      <c r="H266" s="53"/>
      <c r="I266" s="36"/>
    </row>
    <row r="267" spans="1:9" ht="12.75">
      <c r="A267" s="38"/>
      <c r="B267" s="38"/>
      <c r="C267" s="38"/>
      <c r="D267" s="38"/>
      <c r="E267" s="38"/>
      <c r="F267" s="52"/>
      <c r="G267" s="53"/>
      <c r="H267" s="53"/>
      <c r="I267" s="36"/>
    </row>
    <row r="268" spans="1:9" ht="12.75">
      <c r="A268" s="38"/>
      <c r="B268" s="38"/>
      <c r="C268" s="38"/>
      <c r="D268" s="38"/>
      <c r="E268" s="38"/>
      <c r="F268" s="52"/>
      <c r="G268" s="53"/>
      <c r="H268" s="53"/>
      <c r="I268" s="36"/>
    </row>
    <row r="269" spans="1:9" ht="12.75">
      <c r="A269" s="38"/>
      <c r="B269" s="38"/>
      <c r="C269" s="38"/>
      <c r="D269" s="38"/>
      <c r="E269" s="38"/>
      <c r="F269" s="52"/>
      <c r="G269" s="53"/>
      <c r="H269" s="53"/>
      <c r="I269" s="36"/>
    </row>
    <row r="270" spans="1:9" ht="12.75">
      <c r="A270" s="38"/>
      <c r="B270" s="38"/>
      <c r="C270" s="38"/>
      <c r="D270" s="38"/>
      <c r="E270" s="38"/>
      <c r="F270" s="52"/>
      <c r="G270" s="53"/>
      <c r="H270" s="53"/>
      <c r="I270" s="36"/>
    </row>
    <row r="271" spans="1:9" ht="12.75">
      <c r="A271" s="38"/>
      <c r="B271" s="38"/>
      <c r="C271" s="38"/>
      <c r="D271" s="38"/>
      <c r="E271" s="38"/>
      <c r="F271" s="52"/>
      <c r="G271" s="53"/>
      <c r="H271" s="53"/>
      <c r="I271" s="36"/>
    </row>
    <row r="272" spans="1:9" ht="12.75">
      <c r="A272" s="38"/>
      <c r="B272" s="38"/>
      <c r="C272" s="38"/>
      <c r="D272" s="38"/>
      <c r="E272" s="38"/>
      <c r="F272" s="52"/>
      <c r="G272" s="53"/>
      <c r="H272" s="53"/>
      <c r="I272" s="36"/>
    </row>
    <row r="273" spans="1:9" ht="12.75">
      <c r="A273" s="38"/>
      <c r="B273" s="38"/>
      <c r="C273" s="38"/>
      <c r="D273" s="38"/>
      <c r="E273" s="38"/>
      <c r="F273" s="52"/>
      <c r="G273" s="53"/>
      <c r="H273" s="53"/>
      <c r="I273" s="36"/>
    </row>
    <row r="274" spans="1:9" ht="12.75">
      <c r="A274" s="38"/>
      <c r="B274" s="38"/>
      <c r="C274" s="38"/>
      <c r="D274" s="38"/>
      <c r="E274" s="38"/>
      <c r="F274" s="52"/>
      <c r="G274" s="53"/>
      <c r="H274" s="53"/>
      <c r="I274" s="36"/>
    </row>
    <row r="275" spans="1:9" ht="12.75">
      <c r="A275" s="38"/>
      <c r="B275" s="38"/>
      <c r="C275" s="38"/>
      <c r="D275" s="38"/>
      <c r="E275" s="38"/>
      <c r="F275" s="52"/>
      <c r="G275" s="53"/>
      <c r="H275" s="53"/>
      <c r="I275" s="36"/>
    </row>
    <row r="276" spans="1:9" ht="12.75">
      <c r="A276" s="38"/>
      <c r="B276" s="38"/>
      <c r="C276" s="38"/>
      <c r="D276" s="38"/>
      <c r="E276" s="38"/>
      <c r="F276" s="52"/>
      <c r="G276" s="53"/>
      <c r="H276" s="53"/>
      <c r="I276" s="36"/>
    </row>
    <row r="277" spans="1:9" ht="12.75">
      <c r="A277" s="38"/>
      <c r="B277" s="38"/>
      <c r="C277" s="38"/>
      <c r="D277" s="38"/>
      <c r="E277" s="38"/>
      <c r="F277" s="52"/>
      <c r="G277" s="53"/>
      <c r="H277" s="53"/>
      <c r="I277" s="36"/>
    </row>
    <row r="278" spans="1:9" ht="12.75">
      <c r="A278" s="38"/>
      <c r="B278" s="38"/>
      <c r="C278" s="38"/>
      <c r="D278" s="38"/>
      <c r="E278" s="38"/>
      <c r="F278" s="52"/>
      <c r="G278" s="53"/>
      <c r="H278" s="53"/>
      <c r="I278" s="36"/>
    </row>
    <row r="279" spans="1:9" ht="12.75">
      <c r="A279" s="38"/>
      <c r="B279" s="38"/>
      <c r="C279" s="38"/>
      <c r="D279" s="38"/>
      <c r="E279" s="38"/>
      <c r="F279" s="52"/>
      <c r="G279" s="53"/>
      <c r="H279" s="53"/>
      <c r="I279" s="36"/>
    </row>
    <row r="280" spans="1:9" ht="12.75">
      <c r="A280" s="38"/>
      <c r="B280" s="38"/>
      <c r="C280" s="38"/>
      <c r="D280" s="38"/>
      <c r="E280" s="38"/>
      <c r="F280" s="52"/>
      <c r="G280" s="53"/>
      <c r="H280" s="53"/>
      <c r="I280" s="36"/>
    </row>
    <row r="281" spans="1:9" ht="12.75">
      <c r="A281" s="38"/>
      <c r="B281" s="38"/>
      <c r="C281" s="38"/>
      <c r="D281" s="38"/>
      <c r="E281" s="38"/>
      <c r="F281" s="52"/>
      <c r="G281" s="53"/>
      <c r="H281" s="53"/>
      <c r="I281" s="36"/>
    </row>
    <row r="282" spans="1:9" ht="12.75">
      <c r="A282" s="38"/>
      <c r="B282" s="38"/>
      <c r="C282" s="38"/>
      <c r="D282" s="38"/>
      <c r="E282" s="38"/>
      <c r="F282" s="52"/>
      <c r="G282" s="53"/>
      <c r="H282" s="53"/>
      <c r="I282" s="36"/>
    </row>
    <row r="283" spans="1:9" ht="12.75">
      <c r="A283" s="38"/>
      <c r="B283" s="38"/>
      <c r="C283" s="38"/>
      <c r="D283" s="38"/>
      <c r="E283" s="38"/>
      <c r="F283" s="52"/>
      <c r="G283" s="53"/>
      <c r="H283" s="53"/>
      <c r="I283" s="36"/>
    </row>
    <row r="284" spans="1:9" ht="12.75">
      <c r="A284" s="38"/>
      <c r="B284" s="38"/>
      <c r="C284" s="38"/>
      <c r="D284" s="38"/>
      <c r="E284" s="38"/>
      <c r="F284" s="52"/>
      <c r="G284" s="53"/>
      <c r="H284" s="53"/>
      <c r="I284" s="36"/>
    </row>
    <row r="285" spans="1:9" ht="12.75">
      <c r="A285" s="38"/>
      <c r="B285" s="38"/>
      <c r="C285" s="38"/>
      <c r="D285" s="38"/>
      <c r="E285" s="38"/>
      <c r="F285" s="52"/>
      <c r="G285" s="53"/>
      <c r="H285" s="53"/>
      <c r="I285" s="36"/>
    </row>
    <row r="286" spans="1:9" ht="12.75">
      <c r="A286" s="38"/>
      <c r="B286" s="38"/>
      <c r="C286" s="38"/>
      <c r="D286" s="38"/>
      <c r="E286" s="38"/>
      <c r="F286" s="52"/>
      <c r="G286" s="53"/>
      <c r="H286" s="53"/>
      <c r="I286" s="36"/>
    </row>
    <row r="287" spans="1:9" ht="12.75">
      <c r="A287" s="38"/>
      <c r="B287" s="38"/>
      <c r="C287" s="38"/>
      <c r="D287" s="38"/>
      <c r="E287" s="38"/>
      <c r="F287" s="52"/>
      <c r="G287" s="53"/>
      <c r="H287" s="53"/>
      <c r="I287" s="36"/>
    </row>
    <row r="288" spans="1:9" ht="12.75">
      <c r="A288" s="38"/>
      <c r="B288" s="38"/>
      <c r="C288" s="38"/>
      <c r="D288" s="38"/>
      <c r="E288" s="38"/>
      <c r="F288" s="52"/>
      <c r="G288" s="53"/>
      <c r="H288" s="53"/>
      <c r="I288" s="36"/>
    </row>
    <row r="289" spans="1:9" ht="12.75">
      <c r="A289" s="38"/>
      <c r="B289" s="38"/>
      <c r="C289" s="38"/>
      <c r="D289" s="38"/>
      <c r="E289" s="38"/>
      <c r="F289" s="52"/>
      <c r="G289" s="53"/>
      <c r="H289" s="53"/>
      <c r="I289" s="36"/>
    </row>
    <row r="290" spans="1:9" ht="12.75">
      <c r="A290" s="38"/>
      <c r="B290" s="38"/>
      <c r="C290" s="38"/>
      <c r="D290" s="38"/>
      <c r="E290" s="38"/>
      <c r="F290" s="52"/>
      <c r="G290" s="53"/>
      <c r="H290" s="53"/>
      <c r="I290" s="36"/>
    </row>
    <row r="291" spans="1:9" ht="12.75">
      <c r="A291" s="38"/>
      <c r="B291" s="38"/>
      <c r="C291" s="38"/>
      <c r="D291" s="38"/>
      <c r="E291" s="38"/>
      <c r="F291" s="52"/>
      <c r="G291" s="53"/>
      <c r="H291" s="53"/>
      <c r="I291" s="36"/>
    </row>
    <row r="292" spans="1:9" ht="12.75">
      <c r="A292" s="38"/>
      <c r="B292" s="38"/>
      <c r="C292" s="38"/>
      <c r="D292" s="38"/>
      <c r="E292" s="38"/>
      <c r="F292" s="52"/>
      <c r="G292" s="53"/>
      <c r="H292" s="53"/>
      <c r="I292" s="36"/>
    </row>
    <row r="293" spans="1:9" ht="12.75">
      <c r="A293" s="38"/>
      <c r="B293" s="38"/>
      <c r="C293" s="38"/>
      <c r="D293" s="38"/>
      <c r="E293" s="38"/>
      <c r="F293" s="52"/>
      <c r="G293" s="53"/>
      <c r="H293" s="53"/>
      <c r="I293" s="36"/>
    </row>
    <row r="294" spans="1:9" ht="12.75">
      <c r="A294" s="38"/>
      <c r="B294" s="38"/>
      <c r="C294" s="38"/>
      <c r="D294" s="38"/>
      <c r="E294" s="38"/>
      <c r="F294" s="52"/>
      <c r="G294" s="53"/>
      <c r="H294" s="53"/>
      <c r="I294" s="36"/>
    </row>
    <row r="295" spans="1:9" ht="12.75">
      <c r="A295" s="38"/>
      <c r="B295" s="38"/>
      <c r="C295" s="38"/>
      <c r="D295" s="38"/>
      <c r="E295" s="38"/>
      <c r="F295" s="52"/>
      <c r="G295" s="53"/>
      <c r="H295" s="53"/>
      <c r="I295" s="36"/>
    </row>
    <row r="296" spans="1:9" ht="12.75">
      <c r="A296" s="38"/>
      <c r="B296" s="38"/>
      <c r="C296" s="38"/>
      <c r="D296" s="38"/>
      <c r="E296" s="38"/>
      <c r="F296" s="52"/>
      <c r="G296" s="53"/>
      <c r="H296" s="53"/>
      <c r="I296" s="36"/>
    </row>
    <row r="297" spans="1:9" ht="12.75">
      <c r="A297" s="38"/>
      <c r="B297" s="38"/>
      <c r="C297" s="38"/>
      <c r="D297" s="38"/>
      <c r="E297" s="38"/>
      <c r="F297" s="52"/>
      <c r="G297" s="53"/>
      <c r="H297" s="53"/>
      <c r="I297" s="36"/>
    </row>
    <row r="298" spans="1:9" ht="12.75">
      <c r="A298" s="38"/>
      <c r="B298" s="38"/>
      <c r="C298" s="38"/>
      <c r="D298" s="38"/>
      <c r="E298" s="38"/>
      <c r="F298" s="52"/>
      <c r="G298" s="53"/>
      <c r="H298" s="53"/>
      <c r="I298" s="36"/>
    </row>
    <row r="299" spans="1:9" ht="12.75">
      <c r="A299" s="38"/>
      <c r="B299" s="38"/>
      <c r="C299" s="38"/>
      <c r="D299" s="38"/>
      <c r="E299" s="38"/>
      <c r="F299" s="52"/>
      <c r="G299" s="53"/>
      <c r="H299" s="53"/>
      <c r="I299" s="36"/>
    </row>
    <row r="300" spans="1:9" ht="12.75">
      <c r="A300" s="38"/>
      <c r="B300" s="38"/>
      <c r="C300" s="38"/>
      <c r="D300" s="38"/>
      <c r="E300" s="38"/>
      <c r="F300" s="52"/>
      <c r="G300" s="53"/>
      <c r="H300" s="53"/>
      <c r="I300" s="36"/>
    </row>
    <row r="301" spans="1:9" ht="12.75">
      <c r="A301" s="38"/>
      <c r="B301" s="38"/>
      <c r="C301" s="38"/>
      <c r="D301" s="38"/>
      <c r="E301" s="38"/>
      <c r="F301" s="52"/>
      <c r="G301" s="53"/>
      <c r="H301" s="53"/>
      <c r="I301" s="36"/>
    </row>
    <row r="302" spans="1:9" ht="12.75">
      <c r="A302" s="38"/>
      <c r="B302" s="38"/>
      <c r="C302" s="38"/>
      <c r="D302" s="38"/>
      <c r="E302" s="38"/>
      <c r="F302" s="52"/>
      <c r="G302" s="53"/>
      <c r="H302" s="53"/>
      <c r="I302" s="36"/>
    </row>
    <row r="303" spans="1:9" ht="12.75">
      <c r="A303" s="38"/>
      <c r="B303" s="38"/>
      <c r="C303" s="38"/>
      <c r="D303" s="38"/>
      <c r="E303" s="38"/>
      <c r="F303" s="52"/>
      <c r="G303" s="53"/>
      <c r="H303" s="53"/>
      <c r="I303" s="36"/>
    </row>
    <row r="304" spans="1:9" ht="12.75">
      <c r="A304" s="38"/>
      <c r="B304" s="38"/>
      <c r="C304" s="38"/>
      <c r="D304" s="38"/>
      <c r="E304" s="38"/>
      <c r="F304" s="52"/>
      <c r="G304" s="53"/>
      <c r="H304" s="53"/>
      <c r="I304" s="36"/>
    </row>
    <row r="305" spans="1:9" ht="12.75">
      <c r="A305" s="38"/>
      <c r="B305" s="38"/>
      <c r="C305" s="38"/>
      <c r="D305" s="38"/>
      <c r="E305" s="38"/>
      <c r="F305" s="52"/>
      <c r="G305" s="53"/>
      <c r="H305" s="53"/>
      <c r="I305" s="36"/>
    </row>
    <row r="306" spans="1:9" ht="12.75">
      <c r="A306" s="38"/>
      <c r="B306" s="38"/>
      <c r="C306" s="38"/>
      <c r="D306" s="38"/>
      <c r="E306" s="38"/>
      <c r="F306" s="52"/>
      <c r="G306" s="53"/>
      <c r="H306" s="53"/>
      <c r="I306" s="36"/>
    </row>
    <row r="307" spans="1:9" ht="12.75">
      <c r="A307" s="38"/>
      <c r="B307" s="38"/>
      <c r="C307" s="38"/>
      <c r="D307" s="38"/>
      <c r="E307" s="38"/>
      <c r="F307" s="52"/>
      <c r="G307" s="53"/>
      <c r="H307" s="53"/>
      <c r="I307" s="36"/>
    </row>
    <row r="308" spans="1:9" ht="12.75">
      <c r="A308" s="38"/>
      <c r="B308" s="38"/>
      <c r="C308" s="38"/>
      <c r="D308" s="38"/>
      <c r="E308" s="38"/>
      <c r="F308" s="52"/>
      <c r="G308" s="53"/>
      <c r="H308" s="53"/>
      <c r="I308" s="36"/>
    </row>
    <row r="309" spans="1:9" ht="12.75">
      <c r="A309" s="38"/>
      <c r="B309" s="38"/>
      <c r="C309" s="38"/>
      <c r="D309" s="38"/>
      <c r="E309" s="38"/>
      <c r="F309" s="52"/>
      <c r="G309" s="53"/>
      <c r="H309" s="53"/>
      <c r="I309" s="36"/>
    </row>
    <row r="310" spans="1:9" ht="12.75">
      <c r="A310" s="38"/>
      <c r="B310" s="38"/>
      <c r="C310" s="38"/>
      <c r="D310" s="38"/>
      <c r="E310" s="38"/>
      <c r="F310" s="52"/>
      <c r="G310" s="53"/>
      <c r="H310" s="53"/>
      <c r="I310" s="36"/>
    </row>
    <row r="311" spans="1:9" ht="12.75">
      <c r="A311" s="38"/>
      <c r="B311" s="38"/>
      <c r="C311" s="38"/>
      <c r="D311" s="38"/>
      <c r="E311" s="38"/>
      <c r="F311" s="52"/>
      <c r="G311" s="53"/>
      <c r="H311" s="53"/>
      <c r="I311" s="36"/>
    </row>
    <row r="312" spans="1:9" ht="12.75">
      <c r="A312" s="38"/>
      <c r="B312" s="38"/>
      <c r="C312" s="38"/>
      <c r="D312" s="38"/>
      <c r="E312" s="38"/>
      <c r="F312" s="52"/>
      <c r="G312" s="53"/>
      <c r="H312" s="53"/>
      <c r="I312" s="36"/>
    </row>
    <row r="313" spans="1:9" ht="12.75">
      <c r="A313" s="38"/>
      <c r="B313" s="38"/>
      <c r="C313" s="38"/>
      <c r="D313" s="38"/>
      <c r="E313" s="38"/>
      <c r="F313" s="52"/>
      <c r="G313" s="53"/>
      <c r="H313" s="53"/>
      <c r="I313" s="36"/>
    </row>
    <row r="314" spans="1:9" ht="12.75">
      <c r="A314" s="38"/>
      <c r="B314" s="38"/>
      <c r="C314" s="38"/>
      <c r="D314" s="38"/>
      <c r="E314" s="38"/>
      <c r="F314" s="52"/>
      <c r="G314" s="53"/>
      <c r="H314" s="53"/>
      <c r="I314" s="36"/>
    </row>
    <row r="315" spans="1:9" ht="12.75">
      <c r="A315" s="38"/>
      <c r="B315" s="38"/>
      <c r="C315" s="38"/>
      <c r="D315" s="38"/>
      <c r="E315" s="38"/>
      <c r="F315" s="52"/>
      <c r="G315" s="53"/>
      <c r="H315" s="53"/>
      <c r="I315" s="36"/>
    </row>
    <row r="316" spans="1:9" ht="12.75">
      <c r="A316" s="38"/>
      <c r="B316" s="38"/>
      <c r="C316" s="38"/>
      <c r="D316" s="38"/>
      <c r="E316" s="38"/>
      <c r="F316" s="52"/>
      <c r="G316" s="53"/>
      <c r="H316" s="53"/>
      <c r="I316" s="36"/>
    </row>
    <row r="317" spans="1:9" ht="12.75">
      <c r="A317" s="38"/>
      <c r="B317" s="38"/>
      <c r="C317" s="38"/>
      <c r="D317" s="38"/>
      <c r="E317" s="38"/>
      <c r="F317" s="52"/>
      <c r="G317" s="53"/>
      <c r="H317" s="53"/>
      <c r="I317" s="36"/>
    </row>
    <row r="318" spans="1:9" ht="12.75">
      <c r="A318" s="38"/>
      <c r="B318" s="38"/>
      <c r="C318" s="38"/>
      <c r="D318" s="38"/>
      <c r="E318" s="38"/>
      <c r="F318" s="52"/>
      <c r="G318" s="53"/>
      <c r="H318" s="53"/>
      <c r="I318" s="36"/>
    </row>
    <row r="319" spans="1:9" ht="12.75">
      <c r="A319" s="38"/>
      <c r="B319" s="38"/>
      <c r="C319" s="38"/>
      <c r="D319" s="38"/>
      <c r="E319" s="38"/>
      <c r="F319" s="52"/>
      <c r="G319" s="53"/>
      <c r="H319" s="53"/>
      <c r="I319" s="36"/>
    </row>
    <row r="320" spans="1:9" ht="12.75">
      <c r="A320" s="38"/>
      <c r="B320" s="38"/>
      <c r="C320" s="38"/>
      <c r="D320" s="38"/>
      <c r="E320" s="38"/>
      <c r="F320" s="52"/>
      <c r="G320" s="53"/>
      <c r="H320" s="53"/>
      <c r="I320" s="36"/>
    </row>
    <row r="321" spans="1:9" ht="12.75">
      <c r="A321" s="38"/>
      <c r="B321" s="38"/>
      <c r="C321" s="38"/>
      <c r="D321" s="38"/>
      <c r="E321" s="38"/>
      <c r="F321" s="52"/>
      <c r="G321" s="53"/>
      <c r="H321" s="53"/>
      <c r="I321" s="36"/>
    </row>
    <row r="322" spans="1:9" ht="12.75">
      <c r="A322" s="38"/>
      <c r="B322" s="38"/>
      <c r="C322" s="38"/>
      <c r="D322" s="38"/>
      <c r="E322" s="38"/>
      <c r="F322" s="52"/>
      <c r="G322" s="53"/>
      <c r="H322" s="53"/>
      <c r="I322" s="36"/>
    </row>
    <row r="323" spans="1:9" ht="12.75">
      <c r="A323" s="38"/>
      <c r="B323" s="38"/>
      <c r="C323" s="38"/>
      <c r="D323" s="38"/>
      <c r="E323" s="38"/>
      <c r="F323" s="52"/>
      <c r="G323" s="53"/>
      <c r="H323" s="53"/>
      <c r="I323" s="36"/>
    </row>
    <row r="324" spans="1:9" ht="12.75">
      <c r="A324" s="38"/>
      <c r="B324" s="38"/>
      <c r="C324" s="38"/>
      <c r="D324" s="38"/>
      <c r="E324" s="38"/>
      <c r="F324" s="52"/>
      <c r="G324" s="53"/>
      <c r="H324" s="53"/>
      <c r="I324" s="36"/>
    </row>
    <row r="325" spans="1:9" ht="12.75">
      <c r="A325" s="38"/>
      <c r="B325" s="38"/>
      <c r="C325" s="38"/>
      <c r="D325" s="38"/>
      <c r="E325" s="38"/>
      <c r="F325" s="52"/>
      <c r="G325" s="53"/>
      <c r="H325" s="53"/>
      <c r="I325" s="36"/>
    </row>
    <row r="326" spans="1:9" ht="12.75">
      <c r="A326" s="38"/>
      <c r="B326" s="38"/>
      <c r="C326" s="38"/>
      <c r="D326" s="38"/>
      <c r="E326" s="38"/>
      <c r="F326" s="52"/>
      <c r="G326" s="53"/>
      <c r="H326" s="53"/>
      <c r="I326" s="36"/>
    </row>
    <row r="327" spans="1:9" ht="12.75">
      <c r="A327" s="38"/>
      <c r="B327" s="38"/>
      <c r="C327" s="38"/>
      <c r="D327" s="38"/>
      <c r="E327" s="38"/>
      <c r="F327" s="52"/>
      <c r="G327" s="53"/>
      <c r="H327" s="53"/>
      <c r="I327" s="36"/>
    </row>
    <row r="328" spans="1:9" ht="12.75">
      <c r="A328" s="38"/>
      <c r="B328" s="38"/>
      <c r="C328" s="38"/>
      <c r="D328" s="38"/>
      <c r="E328" s="38"/>
      <c r="F328" s="52"/>
      <c r="G328" s="53"/>
      <c r="H328" s="53"/>
      <c r="I328" s="36"/>
    </row>
    <row r="329" spans="1:9" ht="12.75">
      <c r="A329" s="38"/>
      <c r="B329" s="38"/>
      <c r="C329" s="38"/>
      <c r="D329" s="38"/>
      <c r="E329" s="38"/>
      <c r="F329" s="52"/>
      <c r="G329" s="53"/>
      <c r="H329" s="53"/>
      <c r="I329" s="36"/>
    </row>
    <row r="330" spans="1:9" ht="12.75">
      <c r="A330" s="38"/>
      <c r="B330" s="38"/>
      <c r="C330" s="38"/>
      <c r="D330" s="38"/>
      <c r="E330" s="38"/>
      <c r="F330" s="52"/>
      <c r="G330" s="53"/>
      <c r="H330" s="53"/>
      <c r="I330" s="36"/>
    </row>
    <row r="331" spans="1:9" ht="12.75">
      <c r="A331" s="38"/>
      <c r="B331" s="38"/>
      <c r="C331" s="38"/>
      <c r="D331" s="38"/>
      <c r="E331" s="38"/>
      <c r="F331" s="52"/>
      <c r="G331" s="53"/>
      <c r="H331" s="53"/>
      <c r="I331" s="36"/>
    </row>
    <row r="332" spans="1:9" ht="12.75">
      <c r="A332" s="38"/>
      <c r="B332" s="38"/>
      <c r="C332" s="38"/>
      <c r="D332" s="38"/>
      <c r="E332" s="38"/>
      <c r="F332" s="52"/>
      <c r="G332" s="53"/>
      <c r="H332" s="53"/>
      <c r="I332" s="36"/>
    </row>
    <row r="333" spans="1:9" ht="12.75">
      <c r="A333" s="38"/>
      <c r="B333" s="38"/>
      <c r="C333" s="38"/>
      <c r="D333" s="38"/>
      <c r="E333" s="38"/>
      <c r="F333" s="52"/>
      <c r="G333" s="53"/>
      <c r="H333" s="53"/>
      <c r="I333" s="36"/>
    </row>
    <row r="334" spans="1:9" ht="12.75">
      <c r="A334" s="38"/>
      <c r="B334" s="38"/>
      <c r="C334" s="38"/>
      <c r="D334" s="38"/>
      <c r="E334" s="38"/>
      <c r="F334" s="52"/>
      <c r="G334" s="53"/>
      <c r="H334" s="53"/>
      <c r="I334" s="36"/>
    </row>
    <row r="335" spans="1:9" ht="12.75">
      <c r="A335" s="38"/>
      <c r="B335" s="38"/>
      <c r="C335" s="38"/>
      <c r="D335" s="38"/>
      <c r="E335" s="38"/>
      <c r="F335" s="52"/>
      <c r="G335" s="53"/>
      <c r="H335" s="53"/>
      <c r="I335" s="36"/>
    </row>
    <row r="336" spans="1:9" ht="12.75">
      <c r="A336" s="38"/>
      <c r="B336" s="38"/>
      <c r="C336" s="38"/>
      <c r="D336" s="38"/>
      <c r="E336" s="38"/>
      <c r="F336" s="52"/>
      <c r="G336" s="53"/>
      <c r="H336" s="53"/>
      <c r="I336" s="36"/>
    </row>
    <row r="337" spans="1:9" ht="12.75">
      <c r="A337" s="38"/>
      <c r="B337" s="38"/>
      <c r="C337" s="38"/>
      <c r="D337" s="38"/>
      <c r="E337" s="38"/>
      <c r="F337" s="52"/>
      <c r="G337" s="53"/>
      <c r="H337" s="53"/>
      <c r="I337" s="36"/>
    </row>
    <row r="338" spans="1:9" ht="12.75">
      <c r="A338" s="38"/>
      <c r="B338" s="38"/>
      <c r="C338" s="38"/>
      <c r="D338" s="38"/>
      <c r="E338" s="38"/>
      <c r="F338" s="52"/>
      <c r="G338" s="53"/>
      <c r="H338" s="53"/>
      <c r="I338" s="36"/>
    </row>
    <row r="339" spans="1:9" ht="12.75">
      <c r="A339" s="38"/>
      <c r="B339" s="38"/>
      <c r="C339" s="38"/>
      <c r="D339" s="38"/>
      <c r="E339" s="38"/>
      <c r="F339" s="52"/>
      <c r="G339" s="53"/>
      <c r="H339" s="53"/>
      <c r="I339" s="36"/>
    </row>
    <row r="340" spans="1:9" ht="12.75">
      <c r="A340" s="38"/>
      <c r="B340" s="38"/>
      <c r="C340" s="38"/>
      <c r="D340" s="38"/>
      <c r="E340" s="38"/>
      <c r="F340" s="52"/>
      <c r="G340" s="53"/>
      <c r="H340" s="53"/>
      <c r="I340" s="36"/>
    </row>
    <row r="341" spans="1:9" ht="12.75">
      <c r="A341" s="38"/>
      <c r="B341" s="38"/>
      <c r="C341" s="38"/>
      <c r="D341" s="38"/>
      <c r="E341" s="38"/>
      <c r="F341" s="52"/>
      <c r="G341" s="53"/>
      <c r="H341" s="53"/>
      <c r="I341" s="36"/>
    </row>
    <row r="342" spans="1:9" ht="12.75">
      <c r="A342" s="38"/>
      <c r="B342" s="38"/>
      <c r="C342" s="38"/>
      <c r="D342" s="38"/>
      <c r="E342" s="38"/>
      <c r="F342" s="52"/>
      <c r="G342" s="53"/>
      <c r="H342" s="53"/>
      <c r="I342" s="36"/>
    </row>
    <row r="343" spans="1:9" ht="12.75">
      <c r="A343" s="38"/>
      <c r="B343" s="38"/>
      <c r="C343" s="38"/>
      <c r="D343" s="38"/>
      <c r="E343" s="38"/>
      <c r="F343" s="52"/>
      <c r="G343" s="53"/>
      <c r="H343" s="53"/>
      <c r="I343" s="36"/>
    </row>
    <row r="344" spans="1:9" ht="12.75">
      <c r="A344" s="38"/>
      <c r="B344" s="38"/>
      <c r="C344" s="38"/>
      <c r="D344" s="38"/>
      <c r="E344" s="38"/>
      <c r="F344" s="52"/>
      <c r="G344" s="53"/>
      <c r="H344" s="53"/>
      <c r="I344" s="36"/>
    </row>
    <row r="345" spans="1:9" ht="12.75">
      <c r="A345" s="38"/>
      <c r="B345" s="38"/>
      <c r="C345" s="38"/>
      <c r="D345" s="38"/>
      <c r="E345" s="38"/>
      <c r="F345" s="52"/>
      <c r="G345" s="53"/>
      <c r="H345" s="53"/>
      <c r="I345" s="36"/>
    </row>
    <row r="346" spans="1:9" ht="12.75">
      <c r="A346" s="38"/>
      <c r="B346" s="38"/>
      <c r="C346" s="38"/>
      <c r="D346" s="38"/>
      <c r="E346" s="38"/>
      <c r="F346" s="52"/>
      <c r="G346" s="53"/>
      <c r="H346" s="53"/>
      <c r="I346" s="36"/>
    </row>
    <row r="347" spans="1:9" ht="12.75">
      <c r="A347" s="38"/>
      <c r="B347" s="38"/>
      <c r="C347" s="38"/>
      <c r="D347" s="38"/>
      <c r="E347" s="38"/>
      <c r="F347" s="52"/>
      <c r="G347" s="53"/>
      <c r="H347" s="53"/>
      <c r="I347" s="36"/>
    </row>
    <row r="348" spans="1:9" ht="12.75">
      <c r="A348" s="38"/>
      <c r="B348" s="38"/>
      <c r="C348" s="38"/>
      <c r="D348" s="38"/>
      <c r="E348" s="38"/>
      <c r="F348" s="52"/>
      <c r="G348" s="53"/>
      <c r="H348" s="53"/>
      <c r="I348" s="36"/>
    </row>
    <row r="349" spans="1:9" ht="12.75">
      <c r="A349" s="38"/>
      <c r="B349" s="38"/>
      <c r="C349" s="38"/>
      <c r="D349" s="38"/>
      <c r="E349" s="38"/>
      <c r="F349" s="52"/>
      <c r="G349" s="53"/>
      <c r="H349" s="53"/>
      <c r="I349" s="36"/>
    </row>
    <row r="350" spans="1:9" ht="12.75">
      <c r="A350" s="38"/>
      <c r="B350" s="38"/>
      <c r="C350" s="38"/>
      <c r="D350" s="38"/>
      <c r="E350" s="38"/>
      <c r="F350" s="52"/>
      <c r="G350" s="53"/>
      <c r="H350" s="53"/>
      <c r="I350" s="36"/>
    </row>
    <row r="351" spans="1:9" ht="12.75">
      <c r="A351" s="38"/>
      <c r="B351" s="38"/>
      <c r="C351" s="38"/>
      <c r="D351" s="38"/>
      <c r="E351" s="38"/>
      <c r="F351" s="52"/>
      <c r="G351" s="53"/>
      <c r="H351" s="53"/>
      <c r="I351" s="36"/>
    </row>
    <row r="352" spans="1:9" ht="12.75">
      <c r="A352" s="38"/>
      <c r="B352" s="38"/>
      <c r="C352" s="38"/>
      <c r="D352" s="38"/>
      <c r="E352" s="38"/>
      <c r="F352" s="52"/>
      <c r="G352" s="53"/>
      <c r="H352" s="53"/>
      <c r="I352" s="36"/>
    </row>
    <row r="353" spans="1:9" ht="12.75">
      <c r="A353" s="38"/>
      <c r="B353" s="38"/>
      <c r="C353" s="38"/>
      <c r="D353" s="38"/>
      <c r="E353" s="38"/>
      <c r="F353" s="52"/>
      <c r="G353" s="53"/>
      <c r="H353" s="53"/>
      <c r="I353" s="36"/>
    </row>
    <row r="354" spans="1:9" ht="12.75">
      <c r="A354" s="38"/>
      <c r="B354" s="38"/>
      <c r="C354" s="38"/>
      <c r="D354" s="38"/>
      <c r="E354" s="38"/>
      <c r="F354" s="52"/>
      <c r="G354" s="53"/>
      <c r="H354" s="53"/>
      <c r="I354" s="36"/>
    </row>
    <row r="355" spans="1:9" ht="12.75">
      <c r="A355" s="38"/>
      <c r="B355" s="38"/>
      <c r="C355" s="38"/>
      <c r="D355" s="38"/>
      <c r="E355" s="38"/>
      <c r="F355" s="52"/>
      <c r="G355" s="53"/>
      <c r="H355" s="53"/>
      <c r="I355" s="36"/>
    </row>
    <row r="356" spans="1:9" ht="12.75">
      <c r="A356" s="38"/>
      <c r="B356" s="38"/>
      <c r="C356" s="38"/>
      <c r="D356" s="38"/>
      <c r="E356" s="38"/>
      <c r="F356" s="52"/>
      <c r="G356" s="53"/>
      <c r="H356" s="53"/>
      <c r="I356" s="36"/>
    </row>
    <row r="357" spans="1:9" ht="12.75">
      <c r="A357" s="38"/>
      <c r="B357" s="38"/>
      <c r="C357" s="38"/>
      <c r="D357" s="38"/>
      <c r="E357" s="38"/>
      <c r="F357" s="52"/>
      <c r="G357" s="53"/>
      <c r="H357" s="53"/>
      <c r="I357" s="36"/>
    </row>
    <row r="358" spans="1:9" ht="12.75">
      <c r="A358" s="38"/>
      <c r="B358" s="38"/>
      <c r="C358" s="38"/>
      <c r="D358" s="38"/>
      <c r="E358" s="38"/>
      <c r="F358" s="52"/>
      <c r="G358" s="53"/>
      <c r="H358" s="53"/>
      <c r="I358" s="36"/>
    </row>
    <row r="359" spans="1:9" ht="12.75">
      <c r="A359" s="38"/>
      <c r="B359" s="38"/>
      <c r="C359" s="38"/>
      <c r="D359" s="38"/>
      <c r="E359" s="38"/>
      <c r="F359" s="52"/>
      <c r="G359" s="53"/>
      <c r="H359" s="53"/>
      <c r="I359" s="36"/>
    </row>
    <row r="360" spans="1:9" ht="12.75">
      <c r="A360" s="38"/>
      <c r="B360" s="38"/>
      <c r="C360" s="38"/>
      <c r="D360" s="38"/>
      <c r="E360" s="38"/>
      <c r="F360" s="52"/>
      <c r="G360" s="53"/>
      <c r="H360" s="53"/>
      <c r="I360" s="36"/>
    </row>
    <row r="361" spans="1:9" ht="12.75">
      <c r="A361" s="38"/>
      <c r="B361" s="38"/>
      <c r="C361" s="38"/>
      <c r="D361" s="38"/>
      <c r="E361" s="38"/>
      <c r="F361" s="52"/>
      <c r="G361" s="53"/>
      <c r="H361" s="53"/>
      <c r="I361" s="36"/>
    </row>
    <row r="362" spans="1:9" ht="12.75">
      <c r="A362" s="38"/>
      <c r="B362" s="38"/>
      <c r="C362" s="38"/>
      <c r="D362" s="38"/>
      <c r="E362" s="38"/>
      <c r="F362" s="52"/>
      <c r="G362" s="53"/>
      <c r="H362" s="53"/>
      <c r="I362" s="36"/>
    </row>
    <row r="363" spans="1:9" ht="12.75">
      <c r="A363" s="38"/>
      <c r="B363" s="38"/>
      <c r="C363" s="38"/>
      <c r="D363" s="38"/>
      <c r="E363" s="38"/>
      <c r="F363" s="52"/>
      <c r="G363" s="53"/>
      <c r="H363" s="53"/>
      <c r="I363" s="36"/>
    </row>
    <row r="364" spans="1:9" ht="12.75">
      <c r="A364" s="38"/>
      <c r="B364" s="38"/>
      <c r="C364" s="38"/>
      <c r="D364" s="38"/>
      <c r="E364" s="38"/>
      <c r="F364" s="52"/>
      <c r="G364" s="53"/>
      <c r="H364" s="53"/>
      <c r="I364" s="36"/>
    </row>
    <row r="365" spans="1:9" ht="12.75">
      <c r="A365" s="38"/>
      <c r="B365" s="38"/>
      <c r="C365" s="38"/>
      <c r="D365" s="38"/>
      <c r="E365" s="38"/>
      <c r="F365" s="52"/>
      <c r="G365" s="53"/>
      <c r="H365" s="53"/>
      <c r="I365" s="36"/>
    </row>
    <row r="366" spans="1:9" ht="12.75">
      <c r="A366" s="38"/>
      <c r="B366" s="38"/>
      <c r="C366" s="38"/>
      <c r="D366" s="38"/>
      <c r="E366" s="38"/>
      <c r="F366" s="52"/>
      <c r="G366" s="53"/>
      <c r="H366" s="53"/>
      <c r="I366" s="36"/>
    </row>
    <row r="367" spans="1:9" ht="12.75">
      <c r="A367" s="38"/>
      <c r="B367" s="38"/>
      <c r="C367" s="38"/>
      <c r="D367" s="38"/>
      <c r="E367" s="38"/>
      <c r="F367" s="52"/>
      <c r="G367" s="53"/>
      <c r="H367" s="53"/>
      <c r="I367" s="36"/>
    </row>
    <row r="368" spans="1:9" ht="12.75">
      <c r="A368" s="38"/>
      <c r="B368" s="38"/>
      <c r="C368" s="38"/>
      <c r="D368" s="38"/>
      <c r="E368" s="38"/>
      <c r="F368" s="52"/>
      <c r="G368" s="53"/>
      <c r="H368" s="53"/>
      <c r="I368" s="36"/>
    </row>
    <row r="369" spans="1:9" ht="12.75">
      <c r="A369" s="38"/>
      <c r="B369" s="38"/>
      <c r="C369" s="38"/>
      <c r="D369" s="38"/>
      <c r="E369" s="38"/>
      <c r="F369" s="52"/>
      <c r="G369" s="53"/>
      <c r="H369" s="53"/>
      <c r="I369" s="36"/>
    </row>
    <row r="370" spans="1:9" ht="12.75">
      <c r="A370" s="38"/>
      <c r="B370" s="38"/>
      <c r="C370" s="38"/>
      <c r="D370" s="38"/>
      <c r="E370" s="38"/>
      <c r="F370" s="52"/>
      <c r="G370" s="53"/>
      <c r="H370" s="53"/>
      <c r="I370" s="36"/>
    </row>
    <row r="371" spans="1:9" ht="12.75">
      <c r="A371" s="38"/>
      <c r="B371" s="38"/>
      <c r="C371" s="38"/>
      <c r="D371" s="38"/>
      <c r="E371" s="38"/>
      <c r="F371" s="52"/>
      <c r="G371" s="53"/>
      <c r="H371" s="53"/>
      <c r="I371" s="36"/>
    </row>
    <row r="372" spans="1:9" ht="12.75">
      <c r="A372" s="38"/>
      <c r="B372" s="38"/>
      <c r="C372" s="38"/>
      <c r="D372" s="38"/>
      <c r="E372" s="38"/>
      <c r="F372" s="52"/>
      <c r="G372" s="53"/>
      <c r="H372" s="53"/>
      <c r="I372" s="36"/>
    </row>
    <row r="373" spans="1:9" ht="12.75">
      <c r="A373" s="38"/>
      <c r="B373" s="38"/>
      <c r="C373" s="38"/>
      <c r="D373" s="38"/>
      <c r="E373" s="38"/>
      <c r="F373" s="52"/>
      <c r="G373" s="53"/>
      <c r="H373" s="53"/>
      <c r="I373" s="36"/>
    </row>
    <row r="374" spans="1:9" ht="12.75">
      <c r="A374" s="38"/>
      <c r="B374" s="38"/>
      <c r="C374" s="38"/>
      <c r="D374" s="38"/>
      <c r="E374" s="38"/>
      <c r="F374" s="52"/>
      <c r="G374" s="53"/>
      <c r="H374" s="53"/>
      <c r="I374" s="36"/>
    </row>
    <row r="375" spans="1:9" ht="12.75">
      <c r="A375" s="38"/>
      <c r="B375" s="38"/>
      <c r="C375" s="38"/>
      <c r="D375" s="38"/>
      <c r="E375" s="38"/>
      <c r="F375" s="52"/>
      <c r="G375" s="53"/>
      <c r="H375" s="53"/>
      <c r="I375" s="36"/>
    </row>
    <row r="376" spans="1:9" ht="12.75">
      <c r="A376" s="38"/>
      <c r="B376" s="38"/>
      <c r="C376" s="38"/>
      <c r="D376" s="38"/>
      <c r="E376" s="38"/>
      <c r="F376" s="52"/>
      <c r="G376" s="53"/>
      <c r="H376" s="53"/>
      <c r="I376" s="36"/>
    </row>
    <row r="377" spans="1:9" ht="12.75">
      <c r="A377" s="38"/>
      <c r="B377" s="38"/>
      <c r="C377" s="38"/>
      <c r="D377" s="38"/>
      <c r="E377" s="38"/>
      <c r="F377" s="52"/>
      <c r="G377" s="53"/>
      <c r="H377" s="53"/>
      <c r="I377" s="36"/>
    </row>
    <row r="378" spans="1:9" ht="12.75">
      <c r="A378" s="38"/>
      <c r="B378" s="38"/>
      <c r="C378" s="38"/>
      <c r="D378" s="38"/>
      <c r="E378" s="38"/>
      <c r="F378" s="52"/>
      <c r="G378" s="53"/>
      <c r="H378" s="53"/>
      <c r="I378" s="36"/>
    </row>
    <row r="379" spans="1:9" ht="12.75">
      <c r="A379" s="38"/>
      <c r="B379" s="38"/>
      <c r="C379" s="38"/>
      <c r="D379" s="38"/>
      <c r="E379" s="38"/>
      <c r="F379" s="52"/>
      <c r="G379" s="53"/>
      <c r="H379" s="53"/>
      <c r="I379" s="36"/>
    </row>
    <row r="380" spans="1:9" ht="12.75">
      <c r="A380" s="38"/>
      <c r="B380" s="38"/>
      <c r="C380" s="38"/>
      <c r="D380" s="38"/>
      <c r="E380" s="38"/>
      <c r="F380" s="52"/>
      <c r="G380" s="53"/>
      <c r="H380" s="53"/>
      <c r="I380" s="36"/>
    </row>
    <row r="381" spans="1:9" ht="12.75">
      <c r="A381" s="38"/>
      <c r="B381" s="38"/>
      <c r="C381" s="38"/>
      <c r="D381" s="38"/>
      <c r="E381" s="38"/>
      <c r="F381" s="52"/>
      <c r="G381" s="53"/>
      <c r="H381" s="53"/>
      <c r="I381" s="36"/>
    </row>
    <row r="382" spans="1:9" ht="12.75">
      <c r="A382" s="38"/>
      <c r="B382" s="38"/>
      <c r="C382" s="38"/>
      <c r="D382" s="38"/>
      <c r="E382" s="38"/>
      <c r="F382" s="52"/>
      <c r="G382" s="53"/>
      <c r="H382" s="53"/>
      <c r="I382" s="36"/>
    </row>
    <row r="383" spans="1:9" ht="12.75">
      <c r="A383" s="38"/>
      <c r="B383" s="38"/>
      <c r="C383" s="38"/>
      <c r="D383" s="38"/>
      <c r="E383" s="38"/>
      <c r="F383" s="52"/>
      <c r="G383" s="53"/>
      <c r="H383" s="53"/>
      <c r="I383" s="36"/>
    </row>
    <row r="384" spans="1:9" ht="12.75">
      <c r="A384" s="38"/>
      <c r="B384" s="38"/>
      <c r="C384" s="38"/>
      <c r="D384" s="38"/>
      <c r="E384" s="38"/>
      <c r="F384" s="52"/>
      <c r="G384" s="53"/>
      <c r="H384" s="53"/>
      <c r="I384" s="36"/>
    </row>
    <row r="385" spans="1:9" ht="12.75">
      <c r="A385" s="38"/>
      <c r="B385" s="38"/>
      <c r="C385" s="38"/>
      <c r="D385" s="38"/>
      <c r="E385" s="38"/>
      <c r="F385" s="52"/>
      <c r="G385" s="53"/>
      <c r="H385" s="53"/>
      <c r="I385" s="36"/>
    </row>
    <row r="386" spans="1:9" ht="12.75">
      <c r="A386" s="38"/>
      <c r="B386" s="38"/>
      <c r="C386" s="38"/>
      <c r="D386" s="38"/>
      <c r="E386" s="38"/>
      <c r="F386" s="52"/>
      <c r="G386" s="53"/>
      <c r="H386" s="53"/>
      <c r="I386" s="36"/>
    </row>
    <row r="387" spans="1:9" ht="12.75">
      <c r="A387" s="38"/>
      <c r="B387" s="38"/>
      <c r="C387" s="38"/>
      <c r="D387" s="38"/>
      <c r="E387" s="38"/>
      <c r="F387" s="52"/>
      <c r="G387" s="53"/>
      <c r="H387" s="53"/>
      <c r="I387" s="36"/>
    </row>
    <row r="388" spans="1:9" ht="12.75">
      <c r="A388" s="38"/>
      <c r="B388" s="38"/>
      <c r="C388" s="38"/>
      <c r="D388" s="38"/>
      <c r="E388" s="38"/>
      <c r="F388" s="52"/>
      <c r="G388" s="53"/>
      <c r="H388" s="53"/>
      <c r="I388" s="36"/>
    </row>
    <row r="389" spans="1:9" ht="12.75">
      <c r="A389" s="38"/>
      <c r="B389" s="38"/>
      <c r="C389" s="38"/>
      <c r="D389" s="38"/>
      <c r="E389" s="38"/>
      <c r="F389" s="52"/>
      <c r="G389" s="53"/>
      <c r="H389" s="53"/>
      <c r="I389" s="36"/>
    </row>
    <row r="390" spans="1:9" ht="12.75">
      <c r="A390" s="38"/>
      <c r="B390" s="38"/>
      <c r="C390" s="38"/>
      <c r="D390" s="38"/>
      <c r="E390" s="38"/>
      <c r="F390" s="52"/>
      <c r="G390" s="53"/>
      <c r="H390" s="53"/>
      <c r="I390" s="36"/>
    </row>
    <row r="391" spans="1:9" ht="12.75">
      <c r="A391" s="38"/>
      <c r="B391" s="38"/>
      <c r="C391" s="38"/>
      <c r="D391" s="38"/>
      <c r="E391" s="38"/>
      <c r="F391" s="52"/>
      <c r="G391" s="53"/>
      <c r="H391" s="53"/>
      <c r="I391" s="36"/>
    </row>
    <row r="392" spans="1:9" ht="12.75">
      <c r="A392" s="38"/>
      <c r="B392" s="38"/>
      <c r="C392" s="38"/>
      <c r="D392" s="38"/>
      <c r="E392" s="38"/>
      <c r="F392" s="52"/>
      <c r="G392" s="53"/>
      <c r="H392" s="53"/>
      <c r="I392" s="36"/>
    </row>
    <row r="393" spans="1:9" ht="12.75">
      <c r="A393" s="38"/>
      <c r="B393" s="38"/>
      <c r="C393" s="38"/>
      <c r="D393" s="38"/>
      <c r="E393" s="38"/>
      <c r="F393" s="52"/>
      <c r="G393" s="53"/>
      <c r="H393" s="53"/>
      <c r="I393" s="36"/>
    </row>
    <row r="394" spans="1:9" ht="12.75">
      <c r="A394" s="38"/>
      <c r="B394" s="38"/>
      <c r="C394" s="38"/>
      <c r="D394" s="38"/>
      <c r="E394" s="38"/>
      <c r="F394" s="52"/>
      <c r="G394" s="53"/>
      <c r="H394" s="53"/>
      <c r="I394" s="36"/>
    </row>
    <row r="395" spans="1:9" ht="12.75">
      <c r="A395" s="38"/>
      <c r="B395" s="38"/>
      <c r="C395" s="38"/>
      <c r="D395" s="38"/>
      <c r="E395" s="38"/>
      <c r="F395" s="52"/>
      <c r="G395" s="53"/>
      <c r="H395" s="53"/>
      <c r="I395" s="36"/>
    </row>
    <row r="396" spans="1:9" ht="12.75">
      <c r="A396" s="38"/>
      <c r="B396" s="38"/>
      <c r="C396" s="38"/>
      <c r="D396" s="38"/>
      <c r="E396" s="38"/>
      <c r="F396" s="52"/>
      <c r="G396" s="53"/>
      <c r="H396" s="53"/>
      <c r="I396" s="36"/>
    </row>
    <row r="397" spans="1:9" ht="12.75">
      <c r="A397" s="38"/>
      <c r="B397" s="38"/>
      <c r="C397" s="38"/>
      <c r="D397" s="38"/>
      <c r="E397" s="38"/>
      <c r="F397" s="52"/>
      <c r="G397" s="53"/>
      <c r="H397" s="53"/>
      <c r="I397" s="36"/>
    </row>
    <row r="398" spans="1:9" ht="12.75">
      <c r="A398" s="38"/>
      <c r="B398" s="38"/>
      <c r="C398" s="38"/>
      <c r="D398" s="38"/>
      <c r="E398" s="38"/>
      <c r="F398" s="52"/>
      <c r="G398" s="53"/>
      <c r="H398" s="53"/>
      <c r="I398" s="36"/>
    </row>
    <row r="399" spans="1:9" ht="12.75">
      <c r="A399" s="38"/>
      <c r="B399" s="38"/>
      <c r="C399" s="38"/>
      <c r="D399" s="38"/>
      <c r="E399" s="38"/>
      <c r="F399" s="52"/>
      <c r="G399" s="53"/>
      <c r="H399" s="53"/>
      <c r="I399" s="36"/>
    </row>
    <row r="400" spans="1:9" ht="12.75">
      <c r="A400" s="38"/>
      <c r="B400" s="38"/>
      <c r="C400" s="38"/>
      <c r="D400" s="38"/>
      <c r="E400" s="38"/>
      <c r="F400" s="52"/>
      <c r="G400" s="53"/>
      <c r="H400" s="53"/>
      <c r="I400" s="36"/>
    </row>
    <row r="401" spans="1:9" ht="12.75">
      <c r="A401" s="38"/>
      <c r="B401" s="38"/>
      <c r="C401" s="38"/>
      <c r="D401" s="38"/>
      <c r="E401" s="38"/>
      <c r="F401" s="52"/>
      <c r="G401" s="53"/>
      <c r="H401" s="53"/>
      <c r="I401" s="36"/>
    </row>
    <row r="402" spans="1:9" ht="12.75">
      <c r="A402" s="38"/>
      <c r="B402" s="38"/>
      <c r="C402" s="38"/>
      <c r="D402" s="38"/>
      <c r="E402" s="38"/>
      <c r="F402" s="52"/>
      <c r="G402" s="53"/>
      <c r="H402" s="53"/>
      <c r="I402" s="36"/>
    </row>
    <row r="403" spans="1:9" ht="12.75">
      <c r="A403" s="38"/>
      <c r="B403" s="38"/>
      <c r="C403" s="38"/>
      <c r="D403" s="38"/>
      <c r="E403" s="38"/>
      <c r="F403" s="52"/>
      <c r="G403" s="53"/>
      <c r="H403" s="53"/>
      <c r="I403" s="36"/>
    </row>
    <row r="404" spans="1:9" ht="12.75">
      <c r="A404" s="38"/>
      <c r="B404" s="38"/>
      <c r="C404" s="38"/>
      <c r="D404" s="38"/>
      <c r="E404" s="38"/>
      <c r="F404" s="52"/>
      <c r="G404" s="53"/>
      <c r="H404" s="53"/>
      <c r="I404" s="36"/>
    </row>
    <row r="405" spans="1:9" ht="12.75">
      <c r="A405" s="38"/>
      <c r="B405" s="38"/>
      <c r="C405" s="38"/>
      <c r="D405" s="38"/>
      <c r="E405" s="38"/>
      <c r="F405" s="52"/>
      <c r="G405" s="53"/>
      <c r="H405" s="53"/>
      <c r="I405" s="36"/>
    </row>
    <row r="406" spans="1:9" ht="12.75">
      <c r="A406" s="38"/>
      <c r="B406" s="38"/>
      <c r="C406" s="38"/>
      <c r="D406" s="38"/>
      <c r="E406" s="38"/>
      <c r="F406" s="52"/>
      <c r="G406" s="53"/>
      <c r="H406" s="53"/>
      <c r="I406" s="36"/>
    </row>
    <row r="407" spans="1:9" ht="12.75">
      <c r="A407" s="38"/>
      <c r="B407" s="38"/>
      <c r="C407" s="38"/>
      <c r="D407" s="38"/>
      <c r="E407" s="38"/>
      <c r="F407" s="52"/>
      <c r="G407" s="53"/>
      <c r="H407" s="53"/>
      <c r="I407" s="36"/>
    </row>
    <row r="408" spans="1:9" ht="12.75">
      <c r="A408" s="38"/>
      <c r="B408" s="38"/>
      <c r="C408" s="38"/>
      <c r="D408" s="38"/>
      <c r="E408" s="38"/>
      <c r="F408" s="52"/>
      <c r="G408" s="53"/>
      <c r="H408" s="53"/>
      <c r="I408" s="36"/>
    </row>
    <row r="409" spans="1:9" ht="12.75">
      <c r="A409" s="38"/>
      <c r="B409" s="38"/>
      <c r="C409" s="38"/>
      <c r="D409" s="38"/>
      <c r="E409" s="38"/>
      <c r="F409" s="52"/>
      <c r="G409" s="53"/>
      <c r="H409" s="53"/>
      <c r="I409" s="36"/>
    </row>
    <row r="410" spans="1:9" ht="12.75">
      <c r="A410" s="38"/>
      <c r="B410" s="38"/>
      <c r="C410" s="38"/>
      <c r="D410" s="38"/>
      <c r="E410" s="38"/>
      <c r="F410" s="52"/>
      <c r="G410" s="53"/>
      <c r="H410" s="53"/>
      <c r="I410" s="36"/>
    </row>
    <row r="411" spans="1:9" ht="12.75">
      <c r="A411" s="38"/>
      <c r="B411" s="38"/>
      <c r="C411" s="38"/>
      <c r="D411" s="38"/>
      <c r="E411" s="38"/>
      <c r="F411" s="52"/>
      <c r="G411" s="53"/>
      <c r="H411" s="53"/>
      <c r="I411" s="36"/>
    </row>
    <row r="412" spans="1:9" ht="12.75">
      <c r="A412" s="38"/>
      <c r="B412" s="38"/>
      <c r="C412" s="38"/>
      <c r="D412" s="38"/>
      <c r="E412" s="38"/>
      <c r="F412" s="52"/>
      <c r="G412" s="53"/>
      <c r="H412" s="53"/>
      <c r="I412" s="36"/>
    </row>
    <row r="413" spans="1:9" ht="12.75">
      <c r="A413" s="38"/>
      <c r="B413" s="38"/>
      <c r="C413" s="38"/>
      <c r="D413" s="38"/>
      <c r="E413" s="38"/>
      <c r="F413" s="52"/>
      <c r="G413" s="53"/>
      <c r="H413" s="53"/>
      <c r="I413" s="36"/>
    </row>
    <row r="414" spans="1:9" ht="12.75">
      <c r="A414" s="38"/>
      <c r="B414" s="38"/>
      <c r="C414" s="38"/>
      <c r="D414" s="38"/>
      <c r="E414" s="38"/>
      <c r="F414" s="52"/>
      <c r="G414" s="53"/>
      <c r="H414" s="53"/>
      <c r="I414" s="36"/>
    </row>
    <row r="415" spans="1:9" ht="12.75">
      <c r="A415" s="38"/>
      <c r="B415" s="38"/>
      <c r="C415" s="38"/>
      <c r="D415" s="38"/>
      <c r="E415" s="38"/>
      <c r="F415" s="52"/>
      <c r="G415" s="53"/>
      <c r="H415" s="53"/>
      <c r="I415" s="36"/>
    </row>
    <row r="416" spans="1:9" ht="12.75">
      <c r="A416" s="38"/>
      <c r="B416" s="38"/>
      <c r="C416" s="38"/>
      <c r="D416" s="38"/>
      <c r="E416" s="38"/>
      <c r="F416" s="52"/>
      <c r="G416" s="53"/>
      <c r="H416" s="53"/>
      <c r="I416" s="36"/>
    </row>
    <row r="417" spans="1:9" ht="12.75">
      <c r="A417" s="38"/>
      <c r="B417" s="38"/>
      <c r="C417" s="38"/>
      <c r="D417" s="38"/>
      <c r="E417" s="38"/>
      <c r="F417" s="52"/>
      <c r="G417" s="53"/>
      <c r="H417" s="53"/>
      <c r="I417" s="36"/>
    </row>
    <row r="418" spans="1:9" ht="12.75">
      <c r="A418" s="38"/>
      <c r="B418" s="38"/>
      <c r="C418" s="38"/>
      <c r="D418" s="38"/>
      <c r="E418" s="38"/>
      <c r="F418" s="52"/>
      <c r="G418" s="53"/>
      <c r="H418" s="53"/>
      <c r="I418" s="36"/>
    </row>
    <row r="419" spans="1:9" ht="12.75">
      <c r="A419" s="38"/>
      <c r="B419" s="38"/>
      <c r="C419" s="38"/>
      <c r="D419" s="38"/>
      <c r="E419" s="38"/>
      <c r="F419" s="52"/>
      <c r="G419" s="53"/>
      <c r="H419" s="53"/>
      <c r="I419" s="36"/>
    </row>
    <row r="420" spans="1:9" ht="12.75">
      <c r="A420" s="38"/>
      <c r="B420" s="38"/>
      <c r="C420" s="38"/>
      <c r="D420" s="38"/>
      <c r="E420" s="38"/>
      <c r="F420" s="52"/>
      <c r="G420" s="53"/>
      <c r="H420" s="53"/>
      <c r="I420" s="36"/>
    </row>
    <row r="421" spans="1:9" ht="12.75">
      <c r="A421" s="38"/>
      <c r="B421" s="38"/>
      <c r="C421" s="38"/>
      <c r="D421" s="38"/>
      <c r="E421" s="38"/>
      <c r="F421" s="52"/>
      <c r="G421" s="53"/>
      <c r="H421" s="53"/>
      <c r="I421" s="36"/>
    </row>
    <row r="422" spans="1:9" ht="12.75">
      <c r="A422" s="38"/>
      <c r="B422" s="38"/>
      <c r="C422" s="38"/>
      <c r="D422" s="38"/>
      <c r="E422" s="38"/>
      <c r="F422" s="52"/>
      <c r="G422" s="53"/>
      <c r="H422" s="53"/>
      <c r="I422" s="36"/>
    </row>
    <row r="423" spans="1:9" ht="12.75">
      <c r="A423" s="38"/>
      <c r="B423" s="38"/>
      <c r="C423" s="38"/>
      <c r="D423" s="38"/>
      <c r="E423" s="38"/>
      <c r="F423" s="52"/>
      <c r="G423" s="53"/>
      <c r="H423" s="53"/>
      <c r="I423" s="36"/>
    </row>
    <row r="424" spans="1:9" ht="12.75">
      <c r="A424" s="38"/>
      <c r="B424" s="38"/>
      <c r="C424" s="38"/>
      <c r="D424" s="38"/>
      <c r="E424" s="38"/>
      <c r="F424" s="52"/>
      <c r="G424" s="53"/>
      <c r="H424" s="53"/>
      <c r="I424" s="36"/>
    </row>
    <row r="425" spans="1:9" ht="12.75">
      <c r="A425" s="38"/>
      <c r="B425" s="38"/>
      <c r="C425" s="38"/>
      <c r="D425" s="38"/>
      <c r="E425" s="38"/>
      <c r="F425" s="52"/>
      <c r="G425" s="53"/>
      <c r="H425" s="53"/>
      <c r="I425" s="36"/>
    </row>
    <row r="426" spans="1:9" ht="12.75">
      <c r="A426" s="38"/>
      <c r="B426" s="38"/>
      <c r="C426" s="38"/>
      <c r="D426" s="38"/>
      <c r="E426" s="38"/>
      <c r="F426" s="52"/>
      <c r="G426" s="53"/>
      <c r="H426" s="53"/>
      <c r="I426" s="36"/>
    </row>
    <row r="427" spans="1:9" ht="12.75">
      <c r="A427" s="38"/>
      <c r="B427" s="38"/>
      <c r="C427" s="38"/>
      <c r="D427" s="38"/>
      <c r="E427" s="38"/>
      <c r="F427" s="52"/>
      <c r="G427" s="53"/>
      <c r="H427" s="53"/>
      <c r="I427" s="36"/>
    </row>
    <row r="428" spans="1:9" ht="12.75">
      <c r="A428" s="38"/>
      <c r="B428" s="38"/>
      <c r="C428" s="38"/>
      <c r="D428" s="38"/>
      <c r="E428" s="38"/>
      <c r="F428" s="52"/>
      <c r="G428" s="53"/>
      <c r="H428" s="53"/>
      <c r="I428" s="36"/>
    </row>
    <row r="429" spans="1:9" ht="12.75">
      <c r="A429" s="38"/>
      <c r="B429" s="38"/>
      <c r="C429" s="38"/>
      <c r="D429" s="38"/>
      <c r="E429" s="38"/>
      <c r="F429" s="52"/>
      <c r="G429" s="53"/>
      <c r="H429" s="53"/>
      <c r="I429" s="36"/>
    </row>
    <row r="430" spans="1:9" ht="12.75">
      <c r="A430" s="38"/>
      <c r="B430" s="38"/>
      <c r="C430" s="38"/>
      <c r="D430" s="38"/>
      <c r="E430" s="38"/>
      <c r="F430" s="52"/>
      <c r="G430" s="53"/>
      <c r="H430" s="53"/>
      <c r="I430" s="36"/>
    </row>
    <row r="431" spans="1:9" ht="12.75">
      <c r="A431" s="38"/>
      <c r="B431" s="38"/>
      <c r="C431" s="38"/>
      <c r="D431" s="38"/>
      <c r="E431" s="38"/>
      <c r="F431" s="52"/>
      <c r="G431" s="53"/>
      <c r="H431" s="53"/>
      <c r="I431" s="36"/>
    </row>
    <row r="432" spans="1:9" ht="12.75">
      <c r="A432" s="38"/>
      <c r="B432" s="38"/>
      <c r="C432" s="38"/>
      <c r="D432" s="38"/>
      <c r="E432" s="38"/>
      <c r="F432" s="52"/>
      <c r="G432" s="53"/>
      <c r="H432" s="53"/>
      <c r="I432" s="36"/>
    </row>
    <row r="433" spans="1:9" ht="12.75">
      <c r="A433" s="38"/>
      <c r="B433" s="38"/>
      <c r="C433" s="38"/>
      <c r="D433" s="38"/>
      <c r="E433" s="38"/>
      <c r="F433" s="52"/>
      <c r="G433" s="53"/>
      <c r="H433" s="53"/>
      <c r="I433" s="36"/>
    </row>
    <row r="434" spans="1:9" ht="12.75">
      <c r="A434" s="38"/>
      <c r="B434" s="38"/>
      <c r="C434" s="38"/>
      <c r="D434" s="38"/>
      <c r="E434" s="38"/>
      <c r="F434" s="52"/>
      <c r="G434" s="53"/>
      <c r="H434" s="53"/>
      <c r="I434" s="36"/>
    </row>
    <row r="435" spans="1:9" ht="12.75">
      <c r="A435" s="38"/>
      <c r="B435" s="38"/>
      <c r="C435" s="38"/>
      <c r="D435" s="38"/>
      <c r="E435" s="38"/>
      <c r="F435" s="52"/>
      <c r="G435" s="53"/>
      <c r="H435" s="53"/>
      <c r="I435" s="36"/>
    </row>
    <row r="436" spans="1:9" ht="12.75">
      <c r="A436" s="38"/>
      <c r="B436" s="38"/>
      <c r="C436" s="38"/>
      <c r="D436" s="38"/>
      <c r="E436" s="38"/>
      <c r="F436" s="52"/>
      <c r="G436" s="53"/>
      <c r="H436" s="53"/>
      <c r="I436" s="36"/>
    </row>
    <row r="437" spans="1:9" ht="12.75">
      <c r="A437" s="38"/>
      <c r="B437" s="38"/>
      <c r="C437" s="38"/>
      <c r="D437" s="38"/>
      <c r="E437" s="38"/>
      <c r="F437" s="52"/>
      <c r="G437" s="53"/>
      <c r="H437" s="53"/>
      <c r="I437" s="36"/>
    </row>
    <row r="438" spans="1:9" ht="12.75">
      <c r="A438" s="38"/>
      <c r="B438" s="38"/>
      <c r="C438" s="38"/>
      <c r="D438" s="38"/>
      <c r="E438" s="38"/>
      <c r="F438" s="52"/>
      <c r="G438" s="53"/>
      <c r="H438" s="53"/>
      <c r="I438" s="36"/>
    </row>
    <row r="439" spans="1:9" ht="12.75">
      <c r="A439" s="38"/>
      <c r="B439" s="38"/>
      <c r="C439" s="38"/>
      <c r="D439" s="38"/>
      <c r="E439" s="38"/>
      <c r="F439" s="52"/>
      <c r="G439" s="53"/>
      <c r="H439" s="53"/>
      <c r="I439" s="36"/>
    </row>
    <row r="440" spans="1:9" ht="12.75">
      <c r="A440" s="38"/>
      <c r="B440" s="38"/>
      <c r="C440" s="38"/>
      <c r="D440" s="38"/>
      <c r="E440" s="38"/>
      <c r="F440" s="52"/>
      <c r="G440" s="53"/>
      <c r="H440" s="53"/>
      <c r="I440" s="36"/>
    </row>
    <row r="441" spans="1:9" ht="12.75">
      <c r="A441" s="38"/>
      <c r="B441" s="38"/>
      <c r="C441" s="38"/>
      <c r="D441" s="38"/>
      <c r="E441" s="38"/>
      <c r="F441" s="52"/>
      <c r="G441" s="53"/>
      <c r="H441" s="53"/>
      <c r="I441" s="36"/>
    </row>
    <row r="442" spans="1:9" ht="12.75">
      <c r="A442" s="38"/>
      <c r="B442" s="38"/>
      <c r="C442" s="38"/>
      <c r="D442" s="38"/>
      <c r="E442" s="38"/>
      <c r="F442" s="52"/>
      <c r="G442" s="53"/>
      <c r="H442" s="53"/>
      <c r="I442" s="36"/>
    </row>
    <row r="443" spans="1:9" ht="12.75">
      <c r="A443" s="38"/>
      <c r="B443" s="38"/>
      <c r="C443" s="38"/>
      <c r="D443" s="38"/>
      <c r="E443" s="38"/>
      <c r="F443" s="52"/>
      <c r="G443" s="53"/>
      <c r="H443" s="53"/>
      <c r="I443" s="36"/>
    </row>
    <row r="444" spans="1:9" ht="12.75">
      <c r="A444" s="38"/>
      <c r="B444" s="38"/>
      <c r="C444" s="38"/>
      <c r="D444" s="38"/>
      <c r="E444" s="38"/>
      <c r="F444" s="52"/>
      <c r="G444" s="53"/>
      <c r="H444" s="53"/>
      <c r="I444" s="36"/>
    </row>
    <row r="445" spans="1:9" ht="12.75">
      <c r="A445" s="38"/>
      <c r="B445" s="38"/>
      <c r="C445" s="38"/>
      <c r="D445" s="38"/>
      <c r="E445" s="38"/>
      <c r="F445" s="52"/>
      <c r="G445" s="53"/>
      <c r="H445" s="53"/>
      <c r="I445" s="36"/>
    </row>
    <row r="446" spans="1:9" ht="12.75">
      <c r="A446" s="38"/>
      <c r="B446" s="38"/>
      <c r="C446" s="38"/>
      <c r="D446" s="38"/>
      <c r="E446" s="38"/>
      <c r="F446" s="52"/>
      <c r="G446" s="53"/>
      <c r="H446" s="53"/>
      <c r="I446" s="36"/>
    </row>
    <row r="447" spans="1:9" ht="12.75">
      <c r="A447" s="38"/>
      <c r="B447" s="38"/>
      <c r="C447" s="38"/>
      <c r="D447" s="38"/>
      <c r="E447" s="38"/>
      <c r="F447" s="52"/>
      <c r="G447" s="53"/>
      <c r="H447" s="53"/>
      <c r="I447" s="36"/>
    </row>
    <row r="448" spans="1:9" ht="12.75">
      <c r="A448" s="38"/>
      <c r="B448" s="38"/>
      <c r="C448" s="38"/>
      <c r="D448" s="38"/>
      <c r="E448" s="38"/>
      <c r="F448" s="52"/>
      <c r="G448" s="53"/>
      <c r="H448" s="53"/>
      <c r="I448" s="36"/>
    </row>
    <row r="449" spans="1:9" ht="12.75">
      <c r="A449" s="38"/>
      <c r="B449" s="38"/>
      <c r="C449" s="38"/>
      <c r="D449" s="38"/>
      <c r="E449" s="38"/>
      <c r="F449" s="52"/>
      <c r="G449" s="53"/>
      <c r="H449" s="53"/>
      <c r="I449" s="36"/>
    </row>
    <row r="450" spans="1:9" ht="12.75">
      <c r="A450" s="38"/>
      <c r="B450" s="38"/>
      <c r="C450" s="38"/>
      <c r="D450" s="38"/>
      <c r="E450" s="38"/>
      <c r="F450" s="52"/>
      <c r="G450" s="53"/>
      <c r="H450" s="53"/>
      <c r="I450" s="36"/>
    </row>
    <row r="451" spans="1:9" ht="12.75">
      <c r="A451" s="38"/>
      <c r="B451" s="38"/>
      <c r="C451" s="38"/>
      <c r="D451" s="38"/>
      <c r="E451" s="38"/>
      <c r="F451" s="52"/>
      <c r="G451" s="53"/>
      <c r="H451" s="53"/>
      <c r="I451" s="36"/>
    </row>
    <row r="452" spans="1:9" ht="12.75">
      <c r="A452" s="38"/>
      <c r="B452" s="38"/>
      <c r="C452" s="38"/>
      <c r="D452" s="38"/>
      <c r="E452" s="38"/>
      <c r="F452" s="52"/>
      <c r="G452" s="53"/>
      <c r="H452" s="53"/>
      <c r="I452" s="36"/>
    </row>
    <row r="453" spans="1:9" ht="12.75">
      <c r="A453" s="38"/>
      <c r="B453" s="38"/>
      <c r="C453" s="38"/>
      <c r="D453" s="38"/>
      <c r="E453" s="38"/>
      <c r="F453" s="52"/>
      <c r="G453" s="53"/>
      <c r="H453" s="53"/>
      <c r="I453" s="36"/>
    </row>
    <row r="454" spans="1:9" ht="12.75">
      <c r="A454" s="38"/>
      <c r="B454" s="38"/>
      <c r="C454" s="38"/>
      <c r="D454" s="38"/>
      <c r="E454" s="38"/>
      <c r="F454" s="52"/>
      <c r="G454" s="53"/>
      <c r="H454" s="53"/>
      <c r="I454" s="36"/>
    </row>
    <row r="455" spans="1:9" ht="12.75">
      <c r="A455" s="38"/>
      <c r="B455" s="38"/>
      <c r="C455" s="38"/>
      <c r="D455" s="38"/>
      <c r="E455" s="38"/>
      <c r="F455" s="52"/>
      <c r="G455" s="53"/>
      <c r="H455" s="53"/>
      <c r="I455" s="36"/>
    </row>
    <row r="456" spans="1:9" ht="12.75">
      <c r="A456" s="38"/>
      <c r="B456" s="38"/>
      <c r="C456" s="38"/>
      <c r="D456" s="38"/>
      <c r="E456" s="38"/>
      <c r="F456" s="52"/>
      <c r="G456" s="53"/>
      <c r="H456" s="53"/>
      <c r="I456" s="36"/>
    </row>
    <row r="457" spans="1:9" ht="12.75">
      <c r="A457" s="38"/>
      <c r="B457" s="38"/>
      <c r="C457" s="38"/>
      <c r="D457" s="38"/>
      <c r="E457" s="38"/>
      <c r="F457" s="52"/>
      <c r="G457" s="53"/>
      <c r="H457" s="53"/>
      <c r="I457" s="36"/>
    </row>
    <row r="458" spans="1:9" ht="12.75">
      <c r="A458" s="38"/>
      <c r="B458" s="38"/>
      <c r="C458" s="38"/>
      <c r="D458" s="38"/>
      <c r="E458" s="38"/>
      <c r="F458" s="52"/>
      <c r="G458" s="53"/>
      <c r="H458" s="53"/>
      <c r="I458" s="36"/>
    </row>
    <row r="459" spans="1:9" ht="12.75">
      <c r="A459" s="38"/>
      <c r="B459" s="38"/>
      <c r="C459" s="38"/>
      <c r="D459" s="38"/>
      <c r="E459" s="38"/>
      <c r="F459" s="52"/>
      <c r="G459" s="53"/>
      <c r="H459" s="53"/>
      <c r="I459" s="36"/>
    </row>
    <row r="460" spans="1:9" ht="12.75">
      <c r="A460" s="38"/>
      <c r="B460" s="38"/>
      <c r="C460" s="38"/>
      <c r="D460" s="38"/>
      <c r="E460" s="38"/>
      <c r="F460" s="52"/>
      <c r="G460" s="53"/>
      <c r="H460" s="53"/>
      <c r="I460" s="36"/>
    </row>
    <row r="461" spans="1:9" ht="12.75">
      <c r="A461" s="38"/>
      <c r="B461" s="38"/>
      <c r="C461" s="38"/>
      <c r="D461" s="38"/>
      <c r="E461" s="38"/>
      <c r="F461" s="52"/>
      <c r="G461" s="53"/>
      <c r="H461" s="53"/>
      <c r="I461" s="36"/>
    </row>
    <row r="462" spans="1:9" ht="12.75">
      <c r="A462" s="38"/>
      <c r="B462" s="38"/>
      <c r="C462" s="38"/>
      <c r="D462" s="38"/>
      <c r="E462" s="38"/>
      <c r="F462" s="52"/>
      <c r="G462" s="53"/>
      <c r="H462" s="53"/>
      <c r="I462" s="36"/>
    </row>
    <row r="463" spans="1:9" ht="12.75">
      <c r="A463" s="38"/>
      <c r="B463" s="38"/>
      <c r="C463" s="38"/>
      <c r="D463" s="38"/>
      <c r="E463" s="38"/>
      <c r="F463" s="52"/>
      <c r="G463" s="53"/>
      <c r="H463" s="53"/>
      <c r="I463" s="36"/>
    </row>
    <row r="464" spans="1:9" ht="12.75">
      <c r="A464" s="38"/>
      <c r="B464" s="38"/>
      <c r="C464" s="38"/>
      <c r="D464" s="38"/>
      <c r="E464" s="38"/>
      <c r="F464" s="52"/>
      <c r="G464" s="53"/>
      <c r="H464" s="53"/>
      <c r="I464" s="36"/>
    </row>
    <row r="465" spans="1:9" ht="12.75">
      <c r="A465" s="38"/>
      <c r="B465" s="38"/>
      <c r="C465" s="38"/>
      <c r="D465" s="38"/>
      <c r="E465" s="38"/>
      <c r="F465" s="52"/>
      <c r="G465" s="53"/>
      <c r="H465" s="53"/>
      <c r="I465" s="36"/>
    </row>
    <row r="466" spans="1:9" ht="12.75">
      <c r="A466" s="38"/>
      <c r="B466" s="38"/>
      <c r="C466" s="38"/>
      <c r="D466" s="38"/>
      <c r="E466" s="38"/>
      <c r="F466" s="52"/>
      <c r="G466" s="53"/>
      <c r="H466" s="53"/>
      <c r="I466" s="36"/>
    </row>
    <row r="467" spans="1:9" ht="12.75">
      <c r="A467" s="38"/>
      <c r="B467" s="38"/>
      <c r="C467" s="38"/>
      <c r="D467" s="38"/>
      <c r="E467" s="38"/>
      <c r="F467" s="52"/>
      <c r="G467" s="53"/>
      <c r="H467" s="53"/>
      <c r="I467" s="36"/>
    </row>
    <row r="468" spans="1:9" ht="12.75">
      <c r="A468" s="38"/>
      <c r="B468" s="38"/>
      <c r="C468" s="38"/>
      <c r="D468" s="38"/>
      <c r="E468" s="38"/>
      <c r="F468" s="52"/>
      <c r="G468" s="53"/>
      <c r="H468" s="53"/>
      <c r="I468" s="36"/>
    </row>
    <row r="469" spans="1:9" ht="12.75">
      <c r="A469" s="38"/>
      <c r="B469" s="38"/>
      <c r="C469" s="38"/>
      <c r="D469" s="38"/>
      <c r="E469" s="38"/>
      <c r="F469" s="52"/>
      <c r="G469" s="53"/>
      <c r="H469" s="53"/>
      <c r="I469" s="36"/>
    </row>
    <row r="470" spans="1:9" ht="12.75">
      <c r="A470" s="38"/>
      <c r="B470" s="38"/>
      <c r="C470" s="38"/>
      <c r="D470" s="38"/>
      <c r="E470" s="38"/>
      <c r="F470" s="52"/>
      <c r="G470" s="53"/>
      <c r="H470" s="53"/>
      <c r="I470" s="36"/>
    </row>
    <row r="471" spans="1:9" ht="12.75">
      <c r="A471" s="38"/>
      <c r="B471" s="38"/>
      <c r="C471" s="38"/>
      <c r="D471" s="38"/>
      <c r="E471" s="38"/>
      <c r="F471" s="52"/>
      <c r="G471" s="53"/>
      <c r="H471" s="53"/>
      <c r="I471" s="36"/>
    </row>
    <row r="472" spans="1:9" ht="12.75">
      <c r="A472" s="38"/>
      <c r="B472" s="38"/>
      <c r="C472" s="38"/>
      <c r="D472" s="38"/>
      <c r="E472" s="38"/>
      <c r="F472" s="52"/>
      <c r="G472" s="53"/>
      <c r="H472" s="53"/>
      <c r="I472" s="36"/>
    </row>
    <row r="473" spans="1:9" ht="12.75">
      <c r="A473" s="38"/>
      <c r="B473" s="38"/>
      <c r="C473" s="38"/>
      <c r="D473" s="38"/>
      <c r="E473" s="38"/>
      <c r="F473" s="52"/>
      <c r="G473" s="53"/>
      <c r="H473" s="53"/>
      <c r="I473" s="36"/>
    </row>
    <row r="474" spans="1:9" ht="12.75">
      <c r="A474" s="38"/>
      <c r="B474" s="38"/>
      <c r="C474" s="38"/>
      <c r="D474" s="38"/>
      <c r="E474" s="38"/>
      <c r="F474" s="52"/>
      <c r="G474" s="53"/>
      <c r="H474" s="53"/>
      <c r="I474" s="36"/>
    </row>
    <row r="475" spans="1:9" ht="12.75">
      <c r="A475" s="38"/>
      <c r="B475" s="38"/>
      <c r="C475" s="38"/>
      <c r="D475" s="38"/>
      <c r="E475" s="38"/>
      <c r="F475" s="52"/>
      <c r="G475" s="53"/>
      <c r="H475" s="53"/>
      <c r="I475" s="36"/>
    </row>
    <row r="476" spans="1:9" ht="12.75">
      <c r="A476" s="38"/>
      <c r="B476" s="38"/>
      <c r="C476" s="38"/>
      <c r="D476" s="38"/>
      <c r="E476" s="38"/>
      <c r="F476" s="52"/>
      <c r="G476" s="53"/>
      <c r="H476" s="53"/>
      <c r="I476" s="36"/>
    </row>
    <row r="477" spans="1:9" ht="12.75">
      <c r="A477" s="38"/>
      <c r="B477" s="38"/>
      <c r="C477" s="38"/>
      <c r="D477" s="38"/>
      <c r="E477" s="38"/>
      <c r="F477" s="52"/>
      <c r="G477" s="53"/>
      <c r="H477" s="53"/>
      <c r="I477" s="36"/>
    </row>
    <row r="478" spans="1:9" ht="12.75">
      <c r="A478" s="38"/>
      <c r="B478" s="38"/>
      <c r="C478" s="38"/>
      <c r="D478" s="38"/>
      <c r="E478" s="38"/>
      <c r="F478" s="52"/>
      <c r="G478" s="53"/>
      <c r="H478" s="53"/>
      <c r="I478" s="36"/>
    </row>
    <row r="479" spans="1:9" ht="12.75">
      <c r="A479" s="38"/>
      <c r="B479" s="38"/>
      <c r="C479" s="38"/>
      <c r="D479" s="38"/>
      <c r="E479" s="38"/>
      <c r="F479" s="52"/>
      <c r="G479" s="53"/>
      <c r="H479" s="53"/>
      <c r="I479" s="36"/>
    </row>
    <row r="480" spans="1:9" ht="12.75">
      <c r="A480" s="38"/>
      <c r="B480" s="38"/>
      <c r="C480" s="38"/>
      <c r="D480" s="38"/>
      <c r="E480" s="38"/>
      <c r="F480" s="52"/>
      <c r="G480" s="53"/>
      <c r="H480" s="53"/>
      <c r="I480" s="36"/>
    </row>
    <row r="481" spans="1:9" ht="12.75">
      <c r="A481" s="38"/>
      <c r="B481" s="38"/>
      <c r="C481" s="38"/>
      <c r="D481" s="38"/>
      <c r="E481" s="38"/>
      <c r="F481" s="52"/>
      <c r="G481" s="53"/>
      <c r="H481" s="53"/>
      <c r="I481" s="36"/>
    </row>
    <row r="482" spans="1:9" ht="12.75">
      <c r="A482" s="38"/>
      <c r="B482" s="38"/>
      <c r="C482" s="38"/>
      <c r="D482" s="38"/>
      <c r="E482" s="38"/>
      <c r="F482" s="52"/>
      <c r="G482" s="53"/>
      <c r="H482" s="53"/>
      <c r="I482" s="36"/>
    </row>
    <row r="483" spans="1:9" ht="12.75">
      <c r="A483" s="38"/>
      <c r="B483" s="38"/>
      <c r="C483" s="38"/>
      <c r="D483" s="38"/>
      <c r="E483" s="38"/>
      <c r="F483" s="52"/>
      <c r="G483" s="53"/>
      <c r="H483" s="53"/>
      <c r="I483" s="36"/>
    </row>
    <row r="484" spans="1:9" ht="12.75">
      <c r="A484" s="38"/>
      <c r="B484" s="38"/>
      <c r="C484" s="38"/>
      <c r="D484" s="38"/>
      <c r="E484" s="38"/>
      <c r="F484" s="52"/>
      <c r="G484" s="53"/>
      <c r="H484" s="53"/>
      <c r="I484" s="36"/>
    </row>
    <row r="485" spans="1:9" ht="12.75">
      <c r="A485" s="38"/>
      <c r="B485" s="38"/>
      <c r="C485" s="38"/>
      <c r="D485" s="38"/>
      <c r="E485" s="38"/>
      <c r="F485" s="52"/>
      <c r="G485" s="53"/>
      <c r="H485" s="53"/>
      <c r="I485" s="36"/>
    </row>
    <row r="486" spans="1:9" ht="12.75">
      <c r="A486" s="38"/>
      <c r="B486" s="38"/>
      <c r="C486" s="38"/>
      <c r="D486" s="38"/>
      <c r="E486" s="38"/>
      <c r="F486" s="52"/>
      <c r="G486" s="53"/>
      <c r="H486" s="53"/>
      <c r="I486" s="36"/>
    </row>
    <row r="487" spans="1:9" ht="12.75">
      <c r="A487" s="38"/>
      <c r="B487" s="38"/>
      <c r="C487" s="38"/>
      <c r="D487" s="38"/>
      <c r="E487" s="38"/>
      <c r="F487" s="52"/>
      <c r="G487" s="53"/>
      <c r="H487" s="53"/>
      <c r="I487" s="36"/>
    </row>
    <row r="488" spans="1:9" ht="12.75">
      <c r="A488" s="38"/>
      <c r="B488" s="38"/>
      <c r="C488" s="38"/>
      <c r="D488" s="38"/>
      <c r="E488" s="38"/>
      <c r="F488" s="52"/>
      <c r="G488" s="53"/>
      <c r="H488" s="53"/>
      <c r="I488" s="36"/>
    </row>
    <row r="489" spans="1:9" ht="12.75">
      <c r="A489" s="38"/>
      <c r="B489" s="38"/>
      <c r="C489" s="38"/>
      <c r="D489" s="38"/>
      <c r="E489" s="38"/>
      <c r="F489" s="52"/>
      <c r="G489" s="53"/>
      <c r="H489" s="53"/>
      <c r="I489" s="36"/>
    </row>
    <row r="490" spans="1:9" ht="12.75">
      <c r="A490" s="38"/>
      <c r="B490" s="38"/>
      <c r="C490" s="38"/>
      <c r="D490" s="38"/>
      <c r="E490" s="38"/>
      <c r="F490" s="52"/>
      <c r="G490" s="53"/>
      <c r="H490" s="53"/>
      <c r="I490" s="36"/>
    </row>
    <row r="491" spans="1:9" ht="12.75">
      <c r="A491" s="38"/>
      <c r="B491" s="38"/>
      <c r="C491" s="38"/>
      <c r="D491" s="38"/>
      <c r="E491" s="38"/>
      <c r="F491" s="52"/>
      <c r="G491" s="53"/>
      <c r="H491" s="53"/>
      <c r="I491" s="36"/>
    </row>
    <row r="492" spans="1:9" ht="12.75">
      <c r="A492" s="38"/>
      <c r="B492" s="38"/>
      <c r="C492" s="38"/>
      <c r="D492" s="38"/>
      <c r="E492" s="38"/>
      <c r="F492" s="52"/>
      <c r="G492" s="53"/>
      <c r="H492" s="53"/>
      <c r="I492" s="36"/>
    </row>
    <row r="493" spans="1:9" ht="12.75">
      <c r="A493" s="38"/>
      <c r="B493" s="38"/>
      <c r="C493" s="38"/>
      <c r="D493" s="38"/>
      <c r="E493" s="38"/>
      <c r="F493" s="52"/>
      <c r="G493" s="53"/>
      <c r="H493" s="53"/>
      <c r="I493" s="36"/>
    </row>
    <row r="494" spans="1:9" ht="12.75">
      <c r="A494" s="38"/>
      <c r="B494" s="38"/>
      <c r="C494" s="38"/>
      <c r="D494" s="38"/>
      <c r="E494" s="38"/>
      <c r="F494" s="52"/>
      <c r="G494" s="53"/>
      <c r="H494" s="53"/>
      <c r="I494" s="36"/>
    </row>
    <row r="495" spans="1:9" ht="12.75">
      <c r="A495" s="38"/>
      <c r="B495" s="38"/>
      <c r="C495" s="38"/>
      <c r="D495" s="38"/>
      <c r="E495" s="38"/>
      <c r="F495" s="52"/>
      <c r="G495" s="53"/>
      <c r="H495" s="53"/>
      <c r="I495" s="36"/>
    </row>
    <row r="496" spans="1:9" ht="12.75">
      <c r="A496" s="38"/>
      <c r="B496" s="38"/>
      <c r="C496" s="38"/>
      <c r="D496" s="38"/>
      <c r="E496" s="38"/>
      <c r="F496" s="52"/>
      <c r="G496" s="53"/>
      <c r="H496" s="53"/>
      <c r="I496" s="36"/>
    </row>
    <row r="497" spans="1:9" ht="12.75">
      <c r="A497" s="38"/>
      <c r="B497" s="38"/>
      <c r="C497" s="38"/>
      <c r="D497" s="38"/>
      <c r="E497" s="38"/>
      <c r="F497" s="52"/>
      <c r="G497" s="53"/>
      <c r="H497" s="53"/>
      <c r="I497" s="36"/>
    </row>
    <row r="498" spans="1:9" ht="12.75">
      <c r="A498" s="38"/>
      <c r="B498" s="38"/>
      <c r="C498" s="38"/>
      <c r="D498" s="38"/>
      <c r="E498" s="38"/>
      <c r="F498" s="52"/>
      <c r="G498" s="53"/>
      <c r="H498" s="53"/>
      <c r="I498" s="36"/>
    </row>
    <row r="499" spans="1:9" ht="12.75">
      <c r="A499" s="38"/>
      <c r="B499" s="38"/>
      <c r="C499" s="38"/>
      <c r="D499" s="38"/>
      <c r="E499" s="38"/>
      <c r="F499" s="52"/>
      <c r="G499" s="53"/>
      <c r="H499" s="53"/>
      <c r="I499" s="36"/>
    </row>
    <row r="500" spans="1:9" ht="12.75">
      <c r="A500" s="38"/>
      <c r="B500" s="38"/>
      <c r="C500" s="38"/>
      <c r="D500" s="38"/>
      <c r="E500" s="38"/>
      <c r="F500" s="52"/>
      <c r="G500" s="53"/>
      <c r="H500" s="53"/>
      <c r="I500" s="36"/>
    </row>
    <row r="501" spans="1:9" ht="12.75">
      <c r="A501" s="38"/>
      <c r="B501" s="38"/>
      <c r="C501" s="38"/>
      <c r="D501" s="38"/>
      <c r="E501" s="38"/>
      <c r="F501" s="52"/>
      <c r="G501" s="53"/>
      <c r="H501" s="53"/>
      <c r="I501" s="36"/>
    </row>
    <row r="502" spans="1:9" ht="12.75">
      <c r="A502" s="38"/>
      <c r="B502" s="38"/>
      <c r="C502" s="38"/>
      <c r="D502" s="38"/>
      <c r="E502" s="38"/>
      <c r="F502" s="52"/>
      <c r="G502" s="53"/>
      <c r="H502" s="53"/>
      <c r="I502" s="36"/>
    </row>
    <row r="503" spans="1:9" ht="12.75">
      <c r="A503" s="38"/>
      <c r="B503" s="38"/>
      <c r="C503" s="38"/>
      <c r="D503" s="38"/>
      <c r="E503" s="38"/>
      <c r="F503" s="52"/>
      <c r="G503" s="53"/>
      <c r="H503" s="53"/>
      <c r="I503" s="36"/>
    </row>
    <row r="504" spans="1:9" ht="12.75">
      <c r="A504" s="38"/>
      <c r="B504" s="38"/>
      <c r="C504" s="38"/>
      <c r="D504" s="38"/>
      <c r="E504" s="38"/>
      <c r="F504" s="52"/>
      <c r="G504" s="53"/>
      <c r="H504" s="53"/>
      <c r="I504" s="36"/>
    </row>
    <row r="505" spans="1:9" ht="12.75">
      <c r="A505" s="38"/>
      <c r="B505" s="38"/>
      <c r="C505" s="38"/>
      <c r="D505" s="38"/>
      <c r="E505" s="38"/>
      <c r="F505" s="52"/>
      <c r="G505" s="53"/>
      <c r="H505" s="53"/>
      <c r="I505" s="36"/>
    </row>
    <row r="506" spans="1:9" ht="12.75">
      <c r="A506" s="38"/>
      <c r="B506" s="38"/>
      <c r="C506" s="38"/>
      <c r="D506" s="38"/>
      <c r="E506" s="38"/>
      <c r="F506" s="52"/>
      <c r="G506" s="53"/>
      <c r="H506" s="53"/>
      <c r="I506" s="36"/>
    </row>
    <row r="507" spans="1:9" ht="12.75">
      <c r="A507" s="38"/>
      <c r="B507" s="38"/>
      <c r="C507" s="38"/>
      <c r="D507" s="38"/>
      <c r="E507" s="38"/>
      <c r="F507" s="52"/>
      <c r="G507" s="53"/>
      <c r="H507" s="53"/>
      <c r="I507" s="36"/>
    </row>
    <row r="508" spans="1:9" ht="12.75">
      <c r="A508" s="38"/>
      <c r="B508" s="38"/>
      <c r="C508" s="38"/>
      <c r="D508" s="38"/>
      <c r="E508" s="38"/>
      <c r="F508" s="52"/>
      <c r="G508" s="53"/>
      <c r="H508" s="53"/>
      <c r="I508" s="36"/>
    </row>
    <row r="509" spans="1:9" ht="12.75">
      <c r="A509" s="38"/>
      <c r="B509" s="38"/>
      <c r="C509" s="38"/>
      <c r="D509" s="38"/>
      <c r="E509" s="38"/>
      <c r="F509" s="52"/>
      <c r="G509" s="53"/>
      <c r="H509" s="53"/>
      <c r="I509" s="36"/>
    </row>
    <row r="510" spans="1:9" ht="12.75">
      <c r="A510" s="38"/>
      <c r="B510" s="38"/>
      <c r="C510" s="38"/>
      <c r="D510" s="38"/>
      <c r="E510" s="38"/>
      <c r="F510" s="52"/>
      <c r="G510" s="53"/>
      <c r="H510" s="53"/>
      <c r="I510" s="36"/>
    </row>
    <row r="511" spans="1:9" ht="12.75">
      <c r="A511" s="38"/>
      <c r="B511" s="38"/>
      <c r="C511" s="38"/>
      <c r="D511" s="38"/>
      <c r="E511" s="38"/>
      <c r="F511" s="52"/>
      <c r="G511" s="53"/>
      <c r="H511" s="53"/>
      <c r="I511" s="36"/>
    </row>
    <row r="512" spans="1:9" ht="12.75">
      <c r="A512" s="38"/>
      <c r="B512" s="38"/>
      <c r="C512" s="38"/>
      <c r="D512" s="38"/>
      <c r="E512" s="38"/>
      <c r="F512" s="52"/>
      <c r="G512" s="53"/>
      <c r="H512" s="53"/>
      <c r="I512" s="36"/>
    </row>
    <row r="513" spans="1:9" ht="12.75">
      <c r="A513" s="38"/>
      <c r="B513" s="38"/>
      <c r="C513" s="38"/>
      <c r="D513" s="38"/>
      <c r="E513" s="38"/>
      <c r="F513" s="52"/>
      <c r="G513" s="53"/>
      <c r="H513" s="53"/>
      <c r="I513" s="36"/>
    </row>
    <row r="514" spans="1:9" ht="12.75">
      <c r="A514" s="38"/>
      <c r="B514" s="38"/>
      <c r="C514" s="38"/>
      <c r="D514" s="38"/>
      <c r="E514" s="38"/>
      <c r="F514" s="52"/>
      <c r="G514" s="53"/>
      <c r="H514" s="53"/>
      <c r="I514" s="36"/>
    </row>
    <row r="515" spans="1:9" ht="12.75">
      <c r="A515" s="38"/>
      <c r="B515" s="38"/>
      <c r="C515" s="38"/>
      <c r="D515" s="38"/>
      <c r="E515" s="38"/>
      <c r="F515" s="52"/>
      <c r="G515" s="53"/>
      <c r="H515" s="53"/>
      <c r="I515" s="36"/>
    </row>
    <row r="516" spans="1:9" ht="12.75">
      <c r="A516" s="38"/>
      <c r="B516" s="38"/>
      <c r="C516" s="38"/>
      <c r="D516" s="38"/>
      <c r="E516" s="38"/>
      <c r="F516" s="52"/>
      <c r="G516" s="53"/>
      <c r="H516" s="53"/>
      <c r="I516" s="36"/>
    </row>
    <row r="517" spans="1:9" ht="12.75">
      <c r="A517" s="38"/>
      <c r="B517" s="38"/>
      <c r="C517" s="38"/>
      <c r="D517" s="38"/>
      <c r="E517" s="38"/>
      <c r="F517" s="52"/>
      <c r="G517" s="53"/>
      <c r="H517" s="53"/>
      <c r="I517" s="36"/>
    </row>
    <row r="518" spans="1:9" ht="12.75">
      <c r="A518" s="38"/>
      <c r="B518" s="38"/>
      <c r="C518" s="38"/>
      <c r="D518" s="38"/>
      <c r="E518" s="38"/>
      <c r="F518" s="52"/>
      <c r="G518" s="53"/>
      <c r="H518" s="53"/>
      <c r="I518" s="36"/>
    </row>
    <row r="519" spans="1:9" ht="12.75">
      <c r="A519" s="38"/>
      <c r="B519" s="38"/>
      <c r="C519" s="38"/>
      <c r="D519" s="38"/>
      <c r="E519" s="38"/>
      <c r="F519" s="52"/>
      <c r="G519" s="53"/>
      <c r="H519" s="53"/>
      <c r="I519" s="36"/>
    </row>
    <row r="520" spans="1:9" ht="12.75">
      <c r="A520" s="38"/>
      <c r="B520" s="38"/>
      <c r="C520" s="38"/>
      <c r="D520" s="38"/>
      <c r="E520" s="38"/>
      <c r="F520" s="52"/>
      <c r="G520" s="53"/>
      <c r="H520" s="53"/>
      <c r="I520" s="36"/>
    </row>
    <row r="521" spans="1:9" ht="12.75">
      <c r="A521" s="38"/>
      <c r="B521" s="38"/>
      <c r="C521" s="38"/>
      <c r="D521" s="38"/>
      <c r="E521" s="38"/>
      <c r="F521" s="52"/>
      <c r="G521" s="53"/>
      <c r="H521" s="53"/>
      <c r="I521" s="36"/>
    </row>
    <row r="522" spans="1:9" ht="12.75">
      <c r="A522" s="38"/>
      <c r="B522" s="38"/>
      <c r="C522" s="38"/>
      <c r="D522" s="38"/>
      <c r="E522" s="38"/>
      <c r="F522" s="52"/>
      <c r="G522" s="53"/>
      <c r="H522" s="53"/>
      <c r="I522" s="36"/>
    </row>
    <row r="523" spans="1:9" ht="12.75">
      <c r="A523" s="38"/>
      <c r="B523" s="38"/>
      <c r="C523" s="38"/>
      <c r="D523" s="38"/>
      <c r="E523" s="38"/>
      <c r="F523" s="52"/>
      <c r="G523" s="53"/>
      <c r="H523" s="53"/>
      <c r="I523" s="36"/>
    </row>
    <row r="524" spans="1:9" ht="12.75">
      <c r="A524" s="38"/>
      <c r="B524" s="38"/>
      <c r="C524" s="38"/>
      <c r="D524" s="38"/>
      <c r="E524" s="38"/>
      <c r="F524" s="52"/>
      <c r="G524" s="53"/>
      <c r="H524" s="53"/>
      <c r="I524" s="36"/>
    </row>
    <row r="525" spans="1:9" ht="12.75">
      <c r="A525" s="38"/>
      <c r="B525" s="38"/>
      <c r="C525" s="38"/>
      <c r="D525" s="38"/>
      <c r="E525" s="38"/>
      <c r="F525" s="52"/>
      <c r="G525" s="53"/>
      <c r="H525" s="53"/>
      <c r="I525" s="36"/>
    </row>
    <row r="526" spans="1:9" ht="12.75">
      <c r="A526" s="38"/>
      <c r="B526" s="38"/>
      <c r="C526" s="38"/>
      <c r="D526" s="38"/>
      <c r="E526" s="38"/>
      <c r="F526" s="52"/>
      <c r="G526" s="53"/>
      <c r="H526" s="53"/>
      <c r="I526" s="36"/>
    </row>
    <row r="527" spans="1:9" ht="12.75">
      <c r="A527" s="38"/>
      <c r="B527" s="38"/>
      <c r="C527" s="38"/>
      <c r="D527" s="38"/>
      <c r="E527" s="38"/>
      <c r="F527" s="52"/>
      <c r="G527" s="53"/>
      <c r="H527" s="53"/>
      <c r="I527" s="36"/>
    </row>
    <row r="528" spans="1:9" ht="12.75">
      <c r="A528" s="38"/>
      <c r="B528" s="38"/>
      <c r="C528" s="38"/>
      <c r="D528" s="38"/>
      <c r="E528" s="38"/>
      <c r="F528" s="52"/>
      <c r="G528" s="53"/>
      <c r="H528" s="53"/>
      <c r="I528" s="36"/>
    </row>
    <row r="529" spans="1:9" ht="12.75">
      <c r="A529" s="38"/>
      <c r="B529" s="38"/>
      <c r="C529" s="38"/>
      <c r="D529" s="38"/>
      <c r="E529" s="38"/>
      <c r="F529" s="52"/>
      <c r="G529" s="53"/>
      <c r="H529" s="53"/>
      <c r="I529" s="36"/>
    </row>
    <row r="530" spans="1:9" ht="12.75">
      <c r="A530" s="38"/>
      <c r="B530" s="38"/>
      <c r="C530" s="38"/>
      <c r="D530" s="38"/>
      <c r="E530" s="38"/>
      <c r="F530" s="52"/>
      <c r="G530" s="53"/>
      <c r="H530" s="53"/>
      <c r="I530" s="36"/>
    </row>
    <row r="531" spans="1:9" ht="12.75">
      <c r="A531" s="38"/>
      <c r="B531" s="38"/>
      <c r="C531" s="38"/>
      <c r="D531" s="38"/>
      <c r="E531" s="38"/>
      <c r="F531" s="52"/>
      <c r="G531" s="53"/>
      <c r="H531" s="53"/>
      <c r="I531" s="36"/>
    </row>
    <row r="532" spans="1:9" ht="12.75">
      <c r="A532" s="38"/>
      <c r="B532" s="38"/>
      <c r="C532" s="38"/>
      <c r="D532" s="38"/>
      <c r="E532" s="38"/>
      <c r="F532" s="52"/>
      <c r="G532" s="53"/>
      <c r="H532" s="53"/>
      <c r="I532" s="36"/>
    </row>
    <row r="533" spans="1:9" ht="12.75">
      <c r="A533" s="38"/>
      <c r="B533" s="38"/>
      <c r="C533" s="38"/>
      <c r="D533" s="38"/>
      <c r="E533" s="38"/>
      <c r="F533" s="52"/>
      <c r="G533" s="53"/>
      <c r="H533" s="53"/>
      <c r="I533" s="36"/>
    </row>
    <row r="534" spans="1:9" ht="12.75">
      <c r="A534" s="38"/>
      <c r="B534" s="38"/>
      <c r="C534" s="38"/>
      <c r="D534" s="38"/>
      <c r="E534" s="38"/>
      <c r="F534" s="52"/>
      <c r="G534" s="53"/>
      <c r="H534" s="53"/>
      <c r="I534" s="36"/>
    </row>
    <row r="535" spans="1:9" ht="12.75">
      <c r="A535" s="38"/>
      <c r="B535" s="38"/>
      <c r="C535" s="38"/>
      <c r="D535" s="38"/>
      <c r="E535" s="38"/>
      <c r="F535" s="52"/>
      <c r="G535" s="53"/>
      <c r="H535" s="53"/>
      <c r="I535" s="36"/>
    </row>
    <row r="536" spans="1:9" ht="12.75">
      <c r="A536" s="38"/>
      <c r="B536" s="38"/>
      <c r="C536" s="38"/>
      <c r="D536" s="38"/>
      <c r="E536" s="38"/>
      <c r="F536" s="52"/>
      <c r="G536" s="53"/>
      <c r="H536" s="53"/>
      <c r="I536" s="36"/>
    </row>
    <row r="537" spans="1:9" ht="12.75">
      <c r="A537" s="38"/>
      <c r="B537" s="38"/>
      <c r="C537" s="38"/>
      <c r="D537" s="38"/>
      <c r="E537" s="38"/>
      <c r="F537" s="52"/>
      <c r="G537" s="53"/>
      <c r="H537" s="53"/>
      <c r="I537" s="36"/>
    </row>
    <row r="538" spans="1:9" ht="12.75">
      <c r="A538" s="38"/>
      <c r="B538" s="38"/>
      <c r="C538" s="38"/>
      <c r="D538" s="38"/>
      <c r="E538" s="38"/>
      <c r="F538" s="52"/>
      <c r="G538" s="53"/>
      <c r="H538" s="53"/>
      <c r="I538" s="36"/>
    </row>
    <row r="539" spans="1:9" ht="12.75">
      <c r="A539" s="38"/>
      <c r="B539" s="38"/>
      <c r="C539" s="38"/>
      <c r="D539" s="38"/>
      <c r="E539" s="38"/>
      <c r="F539" s="52"/>
      <c r="G539" s="53"/>
      <c r="H539" s="53"/>
      <c r="I539" s="36"/>
    </row>
    <row r="540" spans="1:9" ht="12.75">
      <c r="A540" s="38"/>
      <c r="B540" s="38"/>
      <c r="C540" s="38"/>
      <c r="D540" s="38"/>
      <c r="E540" s="38"/>
      <c r="F540" s="52"/>
      <c r="G540" s="53"/>
      <c r="H540" s="53"/>
      <c r="I540" s="36"/>
    </row>
    <row r="541" spans="1:9" ht="12.75">
      <c r="A541" s="38"/>
      <c r="B541" s="38"/>
      <c r="C541" s="38"/>
      <c r="D541" s="38"/>
      <c r="E541" s="38"/>
      <c r="F541" s="52"/>
      <c r="G541" s="53"/>
      <c r="H541" s="53"/>
      <c r="I541" s="36"/>
    </row>
    <row r="542" spans="1:9" ht="12.75">
      <c r="A542" s="38"/>
      <c r="B542" s="38"/>
      <c r="C542" s="38"/>
      <c r="D542" s="38"/>
      <c r="E542" s="38"/>
      <c r="F542" s="52"/>
      <c r="G542" s="53"/>
      <c r="H542" s="53"/>
      <c r="I542" s="36"/>
    </row>
    <row r="543" spans="1:9" ht="12.75">
      <c r="A543" s="38"/>
      <c r="B543" s="38"/>
      <c r="C543" s="38"/>
      <c r="D543" s="38"/>
      <c r="E543" s="38"/>
      <c r="F543" s="52"/>
      <c r="G543" s="53"/>
      <c r="H543" s="53"/>
      <c r="I543" s="36"/>
    </row>
    <row r="544" spans="1:9" ht="12.75">
      <c r="A544" s="38"/>
      <c r="B544" s="38"/>
      <c r="C544" s="38"/>
      <c r="D544" s="38"/>
      <c r="E544" s="38"/>
      <c r="F544" s="52"/>
      <c r="G544" s="53"/>
      <c r="H544" s="53"/>
      <c r="I544" s="36"/>
    </row>
    <row r="545" spans="1:9" ht="12.75">
      <c r="A545" s="38"/>
      <c r="B545" s="38"/>
      <c r="C545" s="38"/>
      <c r="D545" s="38"/>
      <c r="E545" s="38"/>
      <c r="F545" s="52"/>
      <c r="G545" s="53"/>
      <c r="H545" s="53"/>
      <c r="I545" s="36"/>
    </row>
    <row r="546" spans="1:9" ht="12.75">
      <c r="A546" s="38"/>
      <c r="B546" s="38"/>
      <c r="C546" s="38"/>
      <c r="D546" s="38"/>
      <c r="E546" s="38"/>
      <c r="F546" s="52"/>
      <c r="G546" s="53"/>
      <c r="H546" s="53"/>
      <c r="I546" s="36"/>
    </row>
    <row r="547" spans="1:9" ht="12.75">
      <c r="A547" s="38"/>
      <c r="B547" s="38"/>
      <c r="C547" s="38"/>
      <c r="D547" s="38"/>
      <c r="E547" s="38"/>
      <c r="F547" s="52"/>
      <c r="G547" s="53"/>
      <c r="H547" s="53"/>
      <c r="I547" s="36"/>
    </row>
    <row r="548" spans="1:9" ht="12.75">
      <c r="A548" s="38"/>
      <c r="B548" s="38"/>
      <c r="C548" s="38"/>
      <c r="D548" s="38"/>
      <c r="E548" s="38"/>
      <c r="F548" s="52"/>
      <c r="G548" s="53"/>
      <c r="H548" s="53"/>
      <c r="I548" s="36"/>
    </row>
    <row r="549" spans="1:9" ht="12.75">
      <c r="A549" s="38"/>
      <c r="B549" s="38"/>
      <c r="C549" s="38"/>
      <c r="D549" s="38"/>
      <c r="E549" s="38"/>
      <c r="F549" s="52"/>
      <c r="G549" s="53"/>
      <c r="H549" s="53"/>
      <c r="I549" s="36"/>
    </row>
    <row r="550" spans="1:9" ht="12.75">
      <c r="A550" s="38"/>
      <c r="B550" s="38"/>
      <c r="C550" s="38"/>
      <c r="D550" s="38"/>
      <c r="E550" s="38"/>
      <c r="F550" s="52"/>
      <c r="G550" s="53"/>
      <c r="H550" s="53"/>
      <c r="I550" s="36"/>
    </row>
    <row r="551" spans="1:9" ht="12.75">
      <c r="A551" s="38"/>
      <c r="B551" s="38"/>
      <c r="C551" s="38"/>
      <c r="D551" s="38"/>
      <c r="E551" s="38"/>
      <c r="F551" s="52"/>
      <c r="G551" s="53"/>
      <c r="H551" s="53"/>
      <c r="I551" s="36"/>
    </row>
    <row r="552" spans="1:9" ht="12.75">
      <c r="A552" s="38"/>
      <c r="B552" s="38"/>
      <c r="C552" s="38"/>
      <c r="D552" s="38"/>
      <c r="E552" s="38"/>
      <c r="F552" s="52"/>
      <c r="G552" s="53"/>
      <c r="H552" s="53"/>
      <c r="I552" s="36"/>
    </row>
    <row r="553" spans="1:9" ht="12.75">
      <c r="A553" s="38"/>
      <c r="B553" s="38"/>
      <c r="C553" s="38"/>
      <c r="D553" s="38"/>
      <c r="E553" s="38"/>
      <c r="F553" s="52"/>
      <c r="G553" s="53"/>
      <c r="H553" s="53"/>
      <c r="I553" s="36"/>
    </row>
    <row r="554" spans="1:9" ht="12.75">
      <c r="A554" s="38"/>
      <c r="B554" s="38"/>
      <c r="C554" s="38"/>
      <c r="D554" s="38"/>
      <c r="E554" s="38"/>
      <c r="F554" s="52"/>
      <c r="G554" s="53"/>
      <c r="H554" s="53"/>
      <c r="I554" s="36"/>
    </row>
    <row r="555" spans="1:9" ht="12.75">
      <c r="A555" s="38"/>
      <c r="B555" s="38"/>
      <c r="C555" s="38"/>
      <c r="D555" s="38"/>
      <c r="E555" s="38"/>
      <c r="F555" s="52"/>
      <c r="G555" s="53"/>
      <c r="H555" s="53"/>
      <c r="I555" s="36"/>
    </row>
    <row r="556" spans="1:9" ht="12.75">
      <c r="A556" s="38"/>
      <c r="B556" s="38"/>
      <c r="C556" s="38"/>
      <c r="D556" s="38"/>
      <c r="E556" s="38"/>
      <c r="F556" s="52"/>
      <c r="G556" s="53"/>
      <c r="H556" s="53"/>
      <c r="I556" s="36"/>
    </row>
    <row r="557" spans="1:9" ht="12.75">
      <c r="A557" s="38"/>
      <c r="B557" s="38"/>
      <c r="C557" s="38"/>
      <c r="D557" s="38"/>
      <c r="E557" s="38"/>
      <c r="F557" s="52"/>
      <c r="G557" s="53"/>
      <c r="H557" s="53"/>
      <c r="I557" s="36"/>
    </row>
    <row r="558" spans="1:9" ht="12.75">
      <c r="A558" s="38"/>
      <c r="B558" s="38"/>
      <c r="C558" s="38"/>
      <c r="D558" s="38"/>
      <c r="E558" s="38"/>
      <c r="F558" s="52"/>
      <c r="G558" s="53"/>
      <c r="H558" s="53"/>
      <c r="I558" s="36"/>
    </row>
    <row r="559" spans="1:9" ht="12.75">
      <c r="A559" s="38"/>
      <c r="B559" s="38"/>
      <c r="C559" s="38"/>
      <c r="D559" s="38"/>
      <c r="E559" s="38"/>
      <c r="F559" s="52"/>
      <c r="G559" s="53"/>
      <c r="H559" s="53"/>
      <c r="I559" s="36"/>
    </row>
    <row r="560" spans="1:9" ht="12.75">
      <c r="A560" s="38"/>
      <c r="B560" s="38"/>
      <c r="C560" s="38"/>
      <c r="D560" s="38"/>
      <c r="E560" s="38"/>
      <c r="F560" s="52"/>
      <c r="G560" s="53"/>
      <c r="H560" s="53"/>
      <c r="I560" s="36"/>
    </row>
    <row r="561" spans="1:9" ht="12.75">
      <c r="A561" s="38"/>
      <c r="B561" s="38"/>
      <c r="C561" s="38"/>
      <c r="D561" s="38"/>
      <c r="E561" s="38"/>
      <c r="F561" s="52"/>
      <c r="G561" s="53"/>
      <c r="H561" s="53"/>
      <c r="I561" s="36"/>
    </row>
    <row r="562" spans="1:9" ht="12.75">
      <c r="A562" s="38"/>
      <c r="B562" s="38"/>
      <c r="C562" s="38"/>
      <c r="D562" s="38"/>
      <c r="E562" s="38"/>
      <c r="F562" s="52"/>
      <c r="G562" s="53"/>
      <c r="H562" s="53"/>
      <c r="I562" s="36"/>
    </row>
    <row r="563" spans="1:9" ht="12.75">
      <c r="A563" s="38"/>
      <c r="B563" s="38"/>
      <c r="C563" s="38"/>
      <c r="D563" s="38"/>
      <c r="E563" s="38"/>
      <c r="F563" s="52"/>
      <c r="G563" s="53"/>
      <c r="H563" s="53"/>
      <c r="I563" s="36"/>
    </row>
    <row r="564" spans="1:9" ht="12.75">
      <c r="A564" s="38"/>
      <c r="B564" s="38"/>
      <c r="C564" s="38"/>
      <c r="D564" s="38"/>
      <c r="E564" s="38"/>
      <c r="F564" s="52"/>
      <c r="G564" s="53"/>
      <c r="H564" s="53"/>
      <c r="I564" s="36"/>
    </row>
    <row r="565" spans="1:9" ht="12.75">
      <c r="A565" s="38"/>
      <c r="B565" s="38"/>
      <c r="C565" s="38"/>
      <c r="D565" s="38"/>
      <c r="E565" s="38"/>
      <c r="F565" s="52"/>
      <c r="G565" s="53"/>
      <c r="H565" s="53"/>
      <c r="I565" s="36"/>
    </row>
    <row r="566" spans="1:9" ht="12.75">
      <c r="A566" s="38"/>
      <c r="B566" s="38"/>
      <c r="C566" s="38"/>
      <c r="D566" s="38"/>
      <c r="E566" s="38"/>
      <c r="F566" s="52"/>
      <c r="G566" s="53"/>
      <c r="H566" s="53"/>
      <c r="I566" s="36"/>
    </row>
    <row r="567" spans="1:9" ht="12.75">
      <c r="A567" s="38"/>
      <c r="B567" s="38"/>
      <c r="C567" s="38"/>
      <c r="D567" s="38"/>
      <c r="E567" s="38"/>
      <c r="F567" s="52"/>
      <c r="G567" s="53"/>
      <c r="H567" s="53"/>
      <c r="I567" s="36"/>
    </row>
    <row r="568" spans="1:9" ht="12.75">
      <c r="A568" s="38"/>
      <c r="B568" s="38"/>
      <c r="C568" s="38"/>
      <c r="D568" s="38"/>
      <c r="E568" s="38"/>
      <c r="F568" s="52"/>
      <c r="G568" s="53"/>
      <c r="H568" s="53"/>
      <c r="I568" s="36"/>
    </row>
    <row r="569" spans="1:9" ht="12.75">
      <c r="A569" s="38"/>
      <c r="B569" s="38"/>
      <c r="C569" s="38"/>
      <c r="D569" s="38"/>
      <c r="E569" s="38"/>
      <c r="F569" s="52"/>
      <c r="G569" s="53"/>
      <c r="H569" s="53"/>
      <c r="I569" s="36"/>
    </row>
    <row r="570" spans="1:9" ht="12.75">
      <c r="A570" s="38"/>
      <c r="B570" s="38"/>
      <c r="C570" s="38"/>
      <c r="D570" s="38"/>
      <c r="E570" s="38"/>
      <c r="F570" s="52"/>
      <c r="G570" s="53"/>
      <c r="H570" s="53"/>
      <c r="I570" s="36"/>
    </row>
    <row r="571" spans="1:9" ht="12.75">
      <c r="A571" s="38"/>
      <c r="B571" s="38"/>
      <c r="C571" s="38"/>
      <c r="D571" s="38"/>
      <c r="E571" s="38"/>
      <c r="F571" s="52"/>
      <c r="G571" s="53"/>
      <c r="H571" s="53"/>
      <c r="I571" s="36"/>
    </row>
    <row r="572" spans="1:9" ht="12.75">
      <c r="A572" s="38"/>
      <c r="B572" s="38"/>
      <c r="C572" s="38"/>
      <c r="D572" s="38"/>
      <c r="E572" s="38"/>
      <c r="F572" s="52"/>
      <c r="G572" s="53"/>
      <c r="H572" s="53"/>
      <c r="I572" s="36"/>
    </row>
    <row r="573" spans="1:9" ht="12.75">
      <c r="A573" s="38"/>
      <c r="B573" s="38"/>
      <c r="C573" s="38"/>
      <c r="D573" s="38"/>
      <c r="E573" s="38"/>
      <c r="F573" s="52"/>
      <c r="G573" s="53"/>
      <c r="H573" s="53"/>
      <c r="I573" s="36"/>
    </row>
    <row r="574" spans="1:9" ht="12.75">
      <c r="A574" s="38"/>
      <c r="B574" s="38"/>
      <c r="C574" s="38"/>
      <c r="D574" s="38"/>
      <c r="E574" s="38"/>
      <c r="F574" s="52"/>
      <c r="G574" s="53"/>
      <c r="H574" s="53"/>
      <c r="I574" s="36"/>
    </row>
    <row r="575" spans="1:9" ht="12.75">
      <c r="A575" s="38"/>
      <c r="B575" s="38"/>
      <c r="C575" s="38"/>
      <c r="D575" s="38"/>
      <c r="E575" s="38"/>
      <c r="F575" s="52"/>
      <c r="G575" s="53"/>
      <c r="H575" s="53"/>
      <c r="I575" s="36"/>
    </row>
    <row r="576" spans="1:9" ht="12.75">
      <c r="A576" s="38"/>
      <c r="B576" s="38"/>
      <c r="C576" s="38"/>
      <c r="D576" s="38"/>
      <c r="E576" s="38"/>
      <c r="F576" s="52"/>
      <c r="G576" s="53"/>
      <c r="H576" s="53"/>
      <c r="I576" s="36"/>
    </row>
    <row r="577" spans="1:9" ht="12.75">
      <c r="A577" s="38"/>
      <c r="B577" s="38"/>
      <c r="C577" s="38"/>
      <c r="D577" s="38"/>
      <c r="E577" s="38"/>
      <c r="F577" s="52"/>
      <c r="G577" s="53"/>
      <c r="H577" s="53"/>
      <c r="I577" s="36"/>
    </row>
    <row r="578" spans="1:9" ht="12.75">
      <c r="A578" s="38"/>
      <c r="B578" s="38"/>
      <c r="C578" s="38"/>
      <c r="D578" s="38"/>
      <c r="E578" s="38"/>
      <c r="F578" s="52"/>
      <c r="G578" s="53"/>
      <c r="H578" s="53"/>
      <c r="I578" s="36"/>
    </row>
    <row r="579" spans="1:9" ht="12.75">
      <c r="A579" s="38"/>
      <c r="B579" s="38"/>
      <c r="C579" s="38"/>
      <c r="D579" s="38"/>
      <c r="E579" s="38"/>
      <c r="F579" s="52"/>
      <c r="G579" s="53"/>
      <c r="H579" s="53"/>
      <c r="I579" s="36"/>
    </row>
    <row r="580" spans="1:9" ht="12.75">
      <c r="A580" s="38"/>
      <c r="B580" s="38"/>
      <c r="C580" s="38"/>
      <c r="D580" s="38"/>
      <c r="E580" s="38"/>
      <c r="F580" s="52"/>
      <c r="G580" s="53"/>
      <c r="H580" s="53"/>
      <c r="I580" s="36"/>
    </row>
    <row r="581" spans="1:9" ht="12.75">
      <c r="A581" s="38"/>
      <c r="B581" s="38"/>
      <c r="C581" s="38"/>
      <c r="D581" s="38"/>
      <c r="E581" s="38"/>
      <c r="F581" s="52"/>
      <c r="G581" s="53"/>
      <c r="H581" s="53"/>
      <c r="I581" s="36"/>
    </row>
    <row r="582" spans="1:9" ht="12.75">
      <c r="A582" s="38"/>
      <c r="B582" s="38"/>
      <c r="C582" s="38"/>
      <c r="D582" s="38"/>
      <c r="E582" s="38"/>
      <c r="F582" s="52"/>
      <c r="G582" s="53"/>
      <c r="H582" s="53"/>
      <c r="I582" s="36"/>
    </row>
    <row r="583" spans="1:9" ht="12.75">
      <c r="A583" s="38"/>
      <c r="B583" s="38"/>
      <c r="C583" s="38"/>
      <c r="D583" s="38"/>
      <c r="E583" s="38"/>
      <c r="F583" s="52"/>
      <c r="G583" s="53"/>
      <c r="H583" s="53"/>
      <c r="I583" s="36"/>
    </row>
    <row r="584" spans="1:9" ht="12.75">
      <c r="A584" s="38"/>
      <c r="B584" s="38"/>
      <c r="C584" s="38"/>
      <c r="D584" s="38"/>
      <c r="E584" s="38"/>
      <c r="F584" s="52"/>
      <c r="G584" s="53"/>
      <c r="H584" s="53"/>
      <c r="I584" s="36"/>
    </row>
    <row r="585" spans="1:9" ht="12.75">
      <c r="A585" s="38"/>
      <c r="B585" s="38"/>
      <c r="C585" s="38"/>
      <c r="D585" s="38"/>
      <c r="E585" s="38"/>
      <c r="F585" s="52"/>
      <c r="G585" s="53"/>
      <c r="H585" s="53"/>
      <c r="I585" s="36"/>
    </row>
    <row r="586" spans="1:9" ht="12.75">
      <c r="A586" s="38"/>
      <c r="B586" s="38"/>
      <c r="C586" s="38"/>
      <c r="D586" s="38"/>
      <c r="E586" s="38"/>
      <c r="F586" s="52"/>
      <c r="G586" s="53"/>
      <c r="H586" s="53"/>
      <c r="I586" s="36"/>
    </row>
    <row r="587" spans="1:9" ht="12.75">
      <c r="A587" s="38"/>
      <c r="B587" s="38"/>
      <c r="C587" s="38"/>
      <c r="D587" s="38"/>
      <c r="E587" s="38"/>
      <c r="F587" s="52"/>
      <c r="G587" s="53"/>
      <c r="H587" s="53"/>
      <c r="I587" s="36"/>
    </row>
    <row r="588" spans="1:9" ht="12.75">
      <c r="A588" s="38"/>
      <c r="B588" s="38"/>
      <c r="C588" s="38"/>
      <c r="D588" s="38"/>
      <c r="E588" s="38"/>
      <c r="F588" s="52"/>
      <c r="G588" s="53"/>
      <c r="H588" s="53"/>
      <c r="I588" s="36"/>
    </row>
    <row r="589" spans="1:9" ht="12.75">
      <c r="A589" s="38"/>
      <c r="B589" s="38"/>
      <c r="C589" s="38"/>
      <c r="D589" s="38"/>
      <c r="E589" s="38"/>
      <c r="F589" s="52"/>
      <c r="G589" s="53"/>
      <c r="H589" s="53"/>
      <c r="I589" s="36"/>
    </row>
    <row r="590" spans="1:9" ht="12.75">
      <c r="A590" s="38"/>
      <c r="B590" s="38"/>
      <c r="C590" s="38"/>
      <c r="D590" s="38"/>
      <c r="E590" s="38"/>
      <c r="F590" s="52"/>
      <c r="G590" s="53"/>
      <c r="H590" s="53"/>
      <c r="I590" s="36"/>
    </row>
    <row r="591" spans="1:9" ht="12.75">
      <c r="A591" s="38"/>
      <c r="B591" s="38"/>
      <c r="C591" s="38"/>
      <c r="D591" s="38"/>
      <c r="E591" s="38"/>
      <c r="F591" s="52"/>
      <c r="G591" s="53"/>
      <c r="H591" s="53"/>
      <c r="I591" s="36"/>
    </row>
    <row r="592" spans="1:9" ht="12.75">
      <c r="A592" s="38"/>
      <c r="B592" s="38"/>
      <c r="C592" s="38"/>
      <c r="D592" s="38"/>
      <c r="E592" s="38"/>
      <c r="F592" s="52"/>
      <c r="G592" s="53"/>
      <c r="H592" s="53"/>
      <c r="I592" s="36"/>
    </row>
    <row r="593" spans="1:9" ht="12.75">
      <c r="A593" s="38"/>
      <c r="B593" s="38"/>
      <c r="C593" s="38"/>
      <c r="D593" s="38"/>
      <c r="E593" s="38"/>
      <c r="F593" s="52"/>
      <c r="G593" s="53"/>
      <c r="H593" s="53"/>
      <c r="I593" s="36"/>
    </row>
    <row r="594" spans="1:9" ht="12.75">
      <c r="A594" s="38"/>
      <c r="B594" s="38"/>
      <c r="C594" s="38"/>
      <c r="D594" s="38"/>
      <c r="E594" s="38"/>
      <c r="F594" s="52"/>
      <c r="G594" s="53"/>
      <c r="H594" s="53"/>
      <c r="I594" s="36"/>
    </row>
    <row r="595" spans="1:9" ht="12.75">
      <c r="A595" s="38"/>
      <c r="B595" s="38"/>
      <c r="C595" s="38"/>
      <c r="D595" s="38"/>
      <c r="E595" s="38"/>
      <c r="F595" s="52"/>
      <c r="G595" s="53"/>
      <c r="H595" s="53"/>
      <c r="I595" s="36"/>
    </row>
    <row r="596" spans="1:9" ht="12.75">
      <c r="A596" s="38"/>
      <c r="B596" s="38"/>
      <c r="C596" s="38"/>
      <c r="D596" s="38"/>
      <c r="E596" s="38"/>
      <c r="F596" s="52"/>
      <c r="G596" s="53"/>
      <c r="H596" s="53"/>
      <c r="I596" s="36"/>
    </row>
    <row r="597" spans="1:9" ht="12.75">
      <c r="A597" s="38"/>
      <c r="B597" s="38"/>
      <c r="C597" s="38"/>
      <c r="D597" s="38"/>
      <c r="E597" s="38"/>
      <c r="F597" s="52"/>
      <c r="G597" s="53"/>
      <c r="H597" s="53"/>
      <c r="I597" s="36"/>
    </row>
    <row r="598" spans="1:9" ht="12.75">
      <c r="A598" s="38"/>
      <c r="B598" s="38"/>
      <c r="C598" s="38"/>
      <c r="D598" s="38"/>
      <c r="E598" s="38"/>
      <c r="F598" s="52"/>
      <c r="G598" s="53"/>
      <c r="H598" s="53"/>
      <c r="I598" s="36"/>
    </row>
    <row r="599" spans="1:9" ht="12.75">
      <c r="A599" s="38"/>
      <c r="B599" s="38"/>
      <c r="C599" s="38"/>
      <c r="D599" s="38"/>
      <c r="E599" s="38"/>
      <c r="F599" s="52"/>
      <c r="G599" s="53"/>
      <c r="H599" s="53"/>
      <c r="I599" s="36"/>
    </row>
    <row r="600" spans="1:9" ht="12.75">
      <c r="A600" s="38"/>
      <c r="B600" s="38"/>
      <c r="C600" s="38"/>
      <c r="D600" s="38"/>
      <c r="E600" s="38"/>
      <c r="F600" s="52"/>
      <c r="G600" s="53"/>
      <c r="H600" s="53"/>
      <c r="I600" s="36"/>
    </row>
    <row r="601" spans="1:9" ht="12.75">
      <c r="A601" s="38"/>
      <c r="B601" s="38"/>
      <c r="C601" s="38"/>
      <c r="D601" s="38"/>
      <c r="E601" s="38"/>
      <c r="F601" s="52"/>
      <c r="G601" s="53"/>
      <c r="H601" s="53"/>
      <c r="I601" s="36"/>
    </row>
    <row r="602" spans="1:9" ht="12.75">
      <c r="A602" s="38"/>
      <c r="B602" s="38"/>
      <c r="C602" s="38"/>
      <c r="D602" s="38"/>
      <c r="E602" s="38"/>
      <c r="F602" s="52"/>
      <c r="G602" s="53"/>
      <c r="H602" s="53"/>
      <c r="I602" s="36"/>
    </row>
    <row r="603" spans="1:9" ht="12.75">
      <c r="A603" s="38"/>
      <c r="B603" s="38"/>
      <c r="C603" s="38"/>
      <c r="D603" s="38"/>
      <c r="E603" s="38"/>
      <c r="F603" s="52"/>
      <c r="G603" s="53"/>
      <c r="H603" s="53"/>
      <c r="I603" s="36"/>
    </row>
    <row r="604" spans="1:9" ht="12.75">
      <c r="A604" s="38"/>
      <c r="B604" s="38"/>
      <c r="C604" s="38"/>
      <c r="D604" s="38"/>
      <c r="E604" s="38"/>
      <c r="F604" s="52"/>
      <c r="G604" s="53"/>
      <c r="H604" s="53"/>
      <c r="I604" s="36"/>
    </row>
    <row r="605" spans="1:9" ht="12.75">
      <c r="A605" s="38"/>
      <c r="B605" s="38"/>
      <c r="C605" s="38"/>
      <c r="D605" s="38"/>
      <c r="E605" s="38"/>
      <c r="F605" s="52"/>
      <c r="G605" s="53"/>
      <c r="H605" s="53"/>
      <c r="I605" s="36"/>
    </row>
    <row r="606" spans="1:9" ht="12.75">
      <c r="A606" s="38"/>
      <c r="B606" s="38"/>
      <c r="C606" s="38"/>
      <c r="D606" s="38"/>
      <c r="E606" s="38"/>
      <c r="F606" s="52"/>
      <c r="G606" s="53"/>
      <c r="H606" s="53"/>
      <c r="I606" s="36"/>
    </row>
    <row r="607" spans="1:9" ht="12.75">
      <c r="A607" s="38"/>
      <c r="B607" s="38"/>
      <c r="C607" s="38"/>
      <c r="D607" s="38"/>
      <c r="E607" s="38"/>
      <c r="F607" s="52"/>
      <c r="G607" s="53"/>
      <c r="H607" s="53"/>
      <c r="I607" s="36"/>
    </row>
    <row r="608" spans="1:9" ht="12.75">
      <c r="A608" s="38"/>
      <c r="B608" s="38"/>
      <c r="C608" s="38"/>
      <c r="D608" s="38"/>
      <c r="E608" s="38"/>
      <c r="F608" s="52"/>
      <c r="G608" s="53"/>
      <c r="H608" s="53"/>
      <c r="I608" s="36"/>
    </row>
    <row r="609" spans="1:9" ht="12.75">
      <c r="A609" s="38"/>
      <c r="B609" s="38"/>
      <c r="C609" s="38"/>
      <c r="D609" s="38"/>
      <c r="E609" s="38"/>
      <c r="F609" s="52"/>
      <c r="G609" s="53"/>
      <c r="H609" s="53"/>
      <c r="I609" s="36"/>
    </row>
    <row r="610" spans="1:9" ht="12.75">
      <c r="A610" s="38"/>
      <c r="B610" s="38"/>
      <c r="C610" s="38"/>
      <c r="D610" s="38"/>
      <c r="E610" s="38"/>
      <c r="F610" s="52"/>
      <c r="G610" s="53"/>
      <c r="H610" s="53"/>
      <c r="I610" s="36"/>
    </row>
    <row r="611" spans="1:9" ht="12.75">
      <c r="A611" s="38"/>
      <c r="B611" s="38"/>
      <c r="C611" s="38"/>
      <c r="D611" s="38"/>
      <c r="E611" s="38"/>
      <c r="F611" s="52"/>
      <c r="G611" s="53"/>
      <c r="H611" s="53"/>
      <c r="I611" s="36"/>
    </row>
    <row r="612" spans="1:9" ht="12.75">
      <c r="A612" s="38"/>
      <c r="B612" s="38"/>
      <c r="C612" s="38"/>
      <c r="D612" s="38"/>
      <c r="E612" s="38"/>
      <c r="F612" s="52"/>
      <c r="G612" s="53"/>
      <c r="H612" s="53"/>
      <c r="I612" s="36"/>
    </row>
    <row r="613" spans="1:9" ht="12.75">
      <c r="A613" s="38"/>
      <c r="B613" s="38"/>
      <c r="C613" s="38"/>
      <c r="D613" s="38"/>
      <c r="E613" s="38"/>
      <c r="F613" s="52"/>
      <c r="G613" s="53"/>
      <c r="H613" s="53"/>
      <c r="I613" s="36"/>
    </row>
    <row r="614" spans="1:9" ht="12.75">
      <c r="A614" s="38"/>
      <c r="B614" s="38"/>
      <c r="C614" s="38"/>
      <c r="D614" s="38"/>
      <c r="E614" s="38"/>
      <c r="F614" s="52"/>
      <c r="G614" s="53"/>
      <c r="H614" s="53"/>
      <c r="I614" s="36"/>
    </row>
    <row r="615" spans="1:9" ht="12.75">
      <c r="A615" s="38"/>
      <c r="B615" s="38"/>
      <c r="C615" s="38"/>
      <c r="D615" s="38"/>
      <c r="E615" s="38"/>
      <c r="F615" s="52"/>
      <c r="G615" s="53"/>
      <c r="H615" s="53"/>
      <c r="I615" s="36"/>
    </row>
    <row r="616" spans="1:9" ht="12.75">
      <c r="A616" s="38"/>
      <c r="B616" s="38"/>
      <c r="C616" s="38"/>
      <c r="D616" s="38"/>
      <c r="E616" s="38"/>
      <c r="F616" s="52"/>
      <c r="G616" s="53"/>
      <c r="H616" s="53"/>
      <c r="I616" s="36"/>
    </row>
    <row r="617" spans="1:9" ht="12.75">
      <c r="A617" s="38"/>
      <c r="B617" s="38"/>
      <c r="C617" s="38"/>
      <c r="D617" s="38"/>
      <c r="E617" s="38"/>
      <c r="F617" s="52"/>
      <c r="G617" s="53"/>
      <c r="H617" s="53"/>
      <c r="I617" s="36"/>
    </row>
    <row r="618" spans="1:9" ht="12.75">
      <c r="A618" s="38"/>
      <c r="B618" s="38"/>
      <c r="C618" s="38"/>
      <c r="D618" s="38"/>
      <c r="E618" s="38"/>
      <c r="F618" s="52"/>
      <c r="G618" s="53"/>
      <c r="H618" s="53"/>
      <c r="I618" s="36"/>
    </row>
    <row r="619" spans="1:9" ht="12.75">
      <c r="A619" s="38"/>
      <c r="B619" s="38"/>
      <c r="C619" s="38"/>
      <c r="D619" s="38"/>
      <c r="E619" s="38"/>
      <c r="F619" s="52"/>
      <c r="G619" s="53"/>
      <c r="H619" s="53"/>
      <c r="I619" s="36"/>
    </row>
    <row r="620" spans="1:9" ht="12.75">
      <c r="A620" s="38"/>
      <c r="B620" s="38"/>
      <c r="C620" s="38"/>
      <c r="D620" s="38"/>
      <c r="E620" s="38"/>
      <c r="F620" s="52"/>
      <c r="G620" s="53"/>
      <c r="H620" s="53"/>
      <c r="I620" s="36"/>
    </row>
    <row r="621" spans="1:9" ht="12.75">
      <c r="A621" s="38"/>
      <c r="B621" s="38"/>
      <c r="C621" s="38"/>
      <c r="D621" s="38"/>
      <c r="E621" s="38"/>
      <c r="F621" s="52"/>
      <c r="G621" s="53"/>
      <c r="H621" s="53"/>
      <c r="I621" s="36"/>
    </row>
    <row r="622" spans="1:9" ht="12.75">
      <c r="A622" s="38"/>
      <c r="B622" s="38"/>
      <c r="C622" s="38"/>
      <c r="D622" s="38"/>
      <c r="E622" s="38"/>
      <c r="F622" s="52"/>
      <c r="G622" s="53"/>
      <c r="H622" s="53"/>
      <c r="I622" s="36"/>
    </row>
    <row r="623" spans="1:9" ht="12.75">
      <c r="A623" s="38"/>
      <c r="B623" s="38"/>
      <c r="C623" s="38"/>
      <c r="D623" s="38"/>
      <c r="E623" s="38"/>
      <c r="F623" s="52"/>
      <c r="G623" s="53"/>
      <c r="H623" s="53"/>
      <c r="I623" s="36"/>
    </row>
    <row r="624" spans="1:9" ht="12.75">
      <c r="A624" s="38"/>
      <c r="B624" s="38"/>
      <c r="C624" s="38"/>
      <c r="D624" s="38"/>
      <c r="E624" s="38"/>
      <c r="F624" s="52"/>
      <c r="G624" s="53"/>
      <c r="H624" s="53"/>
      <c r="I624" s="36"/>
    </row>
    <row r="625" spans="1:9" ht="12.75">
      <c r="A625" s="38"/>
      <c r="B625" s="38"/>
      <c r="C625" s="38"/>
      <c r="D625" s="38"/>
      <c r="E625" s="38"/>
      <c r="F625" s="52"/>
      <c r="G625" s="53"/>
      <c r="H625" s="53"/>
      <c r="I625" s="36"/>
    </row>
    <row r="626" spans="1:9" ht="12.75">
      <c r="A626" s="38"/>
      <c r="B626" s="38"/>
      <c r="C626" s="38"/>
      <c r="D626" s="38"/>
      <c r="E626" s="38"/>
      <c r="F626" s="52"/>
      <c r="G626" s="53"/>
      <c r="H626" s="53"/>
      <c r="I626" s="36"/>
    </row>
    <row r="627" spans="1:9" ht="12.75">
      <c r="A627" s="38"/>
      <c r="B627" s="38"/>
      <c r="C627" s="38"/>
      <c r="D627" s="38"/>
      <c r="E627" s="38"/>
      <c r="F627" s="52"/>
      <c r="G627" s="53"/>
      <c r="H627" s="53"/>
      <c r="I627" s="36"/>
    </row>
    <row r="628" spans="1:9" ht="12.75">
      <c r="A628" s="38"/>
      <c r="B628" s="38"/>
      <c r="C628" s="38"/>
      <c r="D628" s="38"/>
      <c r="E628" s="38"/>
      <c r="F628" s="52"/>
      <c r="G628" s="53"/>
      <c r="H628" s="53"/>
      <c r="I628" s="36"/>
    </row>
    <row r="629" spans="1:9" ht="12.75">
      <c r="A629" s="38"/>
      <c r="B629" s="38"/>
      <c r="C629" s="38"/>
      <c r="D629" s="38"/>
      <c r="E629" s="38"/>
      <c r="F629" s="52"/>
      <c r="G629" s="53"/>
      <c r="H629" s="53"/>
      <c r="I629" s="36"/>
    </row>
    <row r="630" spans="1:9" ht="12.75">
      <c r="A630" s="38"/>
      <c r="B630" s="38"/>
      <c r="C630" s="38"/>
      <c r="D630" s="38"/>
      <c r="E630" s="38"/>
      <c r="F630" s="52"/>
      <c r="G630" s="53"/>
      <c r="H630" s="53"/>
      <c r="I630" s="36"/>
    </row>
    <row r="631" spans="1:9" ht="12.75">
      <c r="A631" s="38"/>
      <c r="B631" s="38"/>
      <c r="C631" s="38"/>
      <c r="D631" s="38"/>
      <c r="E631" s="38"/>
      <c r="F631" s="52"/>
      <c r="G631" s="53"/>
      <c r="H631" s="53"/>
      <c r="I631" s="36"/>
    </row>
    <row r="632" spans="1:9" ht="12.75">
      <c r="A632" s="38"/>
      <c r="B632" s="38"/>
      <c r="C632" s="38"/>
      <c r="D632" s="38"/>
      <c r="E632" s="38"/>
      <c r="F632" s="52"/>
      <c r="G632" s="53"/>
      <c r="H632" s="53"/>
      <c r="I632" s="36"/>
    </row>
    <row r="633" spans="1:9" ht="12.75">
      <c r="A633" s="38"/>
      <c r="B633" s="38"/>
      <c r="C633" s="38"/>
      <c r="D633" s="38"/>
      <c r="E633" s="38"/>
      <c r="F633" s="52"/>
      <c r="G633" s="53"/>
      <c r="H633" s="53"/>
      <c r="I633" s="36"/>
    </row>
    <row r="634" spans="1:9" ht="12.75">
      <c r="A634" s="38"/>
      <c r="B634" s="38"/>
      <c r="C634" s="38"/>
      <c r="D634" s="38"/>
      <c r="E634" s="38"/>
      <c r="F634" s="52"/>
      <c r="G634" s="53"/>
      <c r="H634" s="53"/>
      <c r="I634" s="36"/>
    </row>
    <row r="635" spans="1:9" ht="12.75">
      <c r="A635" s="38"/>
      <c r="B635" s="38"/>
      <c r="C635" s="38"/>
      <c r="D635" s="38"/>
      <c r="E635" s="38"/>
      <c r="F635" s="52"/>
      <c r="G635" s="53"/>
      <c r="H635" s="53"/>
      <c r="I635" s="36"/>
    </row>
    <row r="636" spans="1:9" ht="12.75">
      <c r="A636" s="38"/>
      <c r="B636" s="38"/>
      <c r="C636" s="38"/>
      <c r="D636" s="38"/>
      <c r="E636" s="38"/>
      <c r="F636" s="52"/>
      <c r="G636" s="53"/>
      <c r="H636" s="53"/>
      <c r="I636" s="36"/>
    </row>
    <row r="637" spans="1:9" ht="12.75">
      <c r="A637" s="38"/>
      <c r="B637" s="38"/>
      <c r="C637" s="38"/>
      <c r="D637" s="38"/>
      <c r="E637" s="38"/>
      <c r="F637" s="52"/>
      <c r="G637" s="53"/>
      <c r="H637" s="53"/>
      <c r="I637" s="36"/>
    </row>
    <row r="638" spans="1:9" ht="12.75">
      <c r="A638" s="38"/>
      <c r="B638" s="38"/>
      <c r="C638" s="38"/>
      <c r="D638" s="38"/>
      <c r="E638" s="38"/>
      <c r="F638" s="52"/>
      <c r="G638" s="53"/>
      <c r="H638" s="53"/>
      <c r="I638" s="36"/>
    </row>
    <row r="639" spans="1:9" ht="12.75">
      <c r="A639" s="38"/>
      <c r="B639" s="38"/>
      <c r="C639" s="38"/>
      <c r="D639" s="38"/>
      <c r="E639" s="38"/>
      <c r="F639" s="52"/>
      <c r="G639" s="53"/>
      <c r="H639" s="53"/>
      <c r="I639" s="36"/>
    </row>
    <row r="640" spans="1:9" ht="12.75">
      <c r="A640" s="38"/>
      <c r="B640" s="38"/>
      <c r="C640" s="38"/>
      <c r="D640" s="38"/>
      <c r="E640" s="38"/>
      <c r="F640" s="52"/>
      <c r="G640" s="53"/>
      <c r="H640" s="53"/>
      <c r="I640" s="36"/>
    </row>
    <row r="641" spans="1:9" ht="12.75">
      <c r="A641" s="38"/>
      <c r="B641" s="38"/>
      <c r="C641" s="38"/>
      <c r="D641" s="38"/>
      <c r="E641" s="38"/>
      <c r="F641" s="52"/>
      <c r="G641" s="53"/>
      <c r="H641" s="53"/>
      <c r="I641" s="36"/>
    </row>
    <row r="642" spans="1:9" ht="12.75">
      <c r="A642" s="38"/>
      <c r="B642" s="38"/>
      <c r="C642" s="38"/>
      <c r="D642" s="38"/>
      <c r="E642" s="38"/>
      <c r="F642" s="52"/>
      <c r="G642" s="53"/>
      <c r="H642" s="53"/>
      <c r="I642" s="36"/>
    </row>
    <row r="643" spans="1:9" ht="12.75">
      <c r="A643" s="38"/>
      <c r="B643" s="38"/>
      <c r="C643" s="38"/>
      <c r="D643" s="38"/>
      <c r="E643" s="38"/>
      <c r="F643" s="52"/>
      <c r="G643" s="53"/>
      <c r="H643" s="53"/>
      <c r="I643" s="36"/>
    </row>
    <row r="644" spans="1:9" ht="12.75">
      <c r="A644" s="38"/>
      <c r="B644" s="38"/>
      <c r="C644" s="38"/>
      <c r="D644" s="38"/>
      <c r="E644" s="38"/>
      <c r="F644" s="52"/>
      <c r="G644" s="53"/>
      <c r="H644" s="53"/>
      <c r="I644" s="36"/>
    </row>
    <row r="645" spans="1:9" ht="12.75">
      <c r="A645" s="38"/>
      <c r="B645" s="38"/>
      <c r="C645" s="38"/>
      <c r="D645" s="38"/>
      <c r="E645" s="38"/>
      <c r="F645" s="52"/>
      <c r="G645" s="53"/>
      <c r="H645" s="53"/>
      <c r="I645" s="36"/>
    </row>
    <row r="646" spans="1:9" ht="12.75">
      <c r="A646" s="38"/>
      <c r="B646" s="38"/>
      <c r="C646" s="38"/>
      <c r="D646" s="38"/>
      <c r="E646" s="38"/>
      <c r="F646" s="52"/>
      <c r="G646" s="53"/>
      <c r="H646" s="53"/>
      <c r="I646" s="36"/>
    </row>
    <row r="647" spans="1:9" ht="12.75">
      <c r="A647" s="38"/>
      <c r="B647" s="38"/>
      <c r="C647" s="38"/>
      <c r="D647" s="38"/>
      <c r="E647" s="38"/>
      <c r="F647" s="52"/>
      <c r="G647" s="53"/>
      <c r="H647" s="53"/>
      <c r="I647" s="36"/>
    </row>
    <row r="648" spans="1:9" ht="12.75">
      <c r="A648" s="38"/>
      <c r="B648" s="38"/>
      <c r="C648" s="38"/>
      <c r="D648" s="38"/>
      <c r="E648" s="38"/>
      <c r="F648" s="52"/>
      <c r="G648" s="53"/>
      <c r="H648" s="53"/>
      <c r="I648" s="36"/>
    </row>
    <row r="649" spans="1:9" ht="12.75">
      <c r="A649" s="38"/>
      <c r="B649" s="38"/>
      <c r="C649" s="38"/>
      <c r="D649" s="38"/>
      <c r="E649" s="38"/>
      <c r="F649" s="52"/>
      <c r="G649" s="53"/>
      <c r="H649" s="53"/>
      <c r="I649" s="36"/>
    </row>
    <row r="650" spans="1:9" ht="12.75">
      <c r="A650" s="38"/>
      <c r="B650" s="38"/>
      <c r="C650" s="38"/>
      <c r="D650" s="38"/>
      <c r="E650" s="38"/>
      <c r="F650" s="52"/>
      <c r="G650" s="53"/>
      <c r="H650" s="53"/>
      <c r="I650" s="36"/>
    </row>
    <row r="651" spans="1:9" ht="12.75">
      <c r="A651" s="38"/>
      <c r="B651" s="38"/>
      <c r="C651" s="38"/>
      <c r="D651" s="38"/>
      <c r="E651" s="38"/>
      <c r="F651" s="52"/>
      <c r="G651" s="53"/>
      <c r="H651" s="53"/>
      <c r="I651" s="36"/>
    </row>
    <row r="652" spans="1:9" ht="12.75">
      <c r="A652" s="38"/>
      <c r="B652" s="38"/>
      <c r="C652" s="38"/>
      <c r="D652" s="38"/>
      <c r="E652" s="38"/>
      <c r="F652" s="52"/>
      <c r="G652" s="53"/>
      <c r="H652" s="53"/>
      <c r="I652" s="36"/>
    </row>
    <row r="653" spans="1:9" ht="12.75">
      <c r="A653" s="38"/>
      <c r="B653" s="38"/>
      <c r="C653" s="38"/>
      <c r="D653" s="38"/>
      <c r="E653" s="38"/>
      <c r="F653" s="52"/>
      <c r="G653" s="53"/>
      <c r="H653" s="53"/>
      <c r="I653" s="36"/>
    </row>
    <row r="654" spans="1:9" ht="12.75">
      <c r="A654" s="38"/>
      <c r="B654" s="38"/>
      <c r="C654" s="38"/>
      <c r="D654" s="38"/>
      <c r="E654" s="38"/>
      <c r="F654" s="52"/>
      <c r="G654" s="53"/>
      <c r="H654" s="53"/>
      <c r="I654" s="36"/>
    </row>
    <row r="655" spans="1:9" ht="12.75">
      <c r="A655" s="38"/>
      <c r="B655" s="38"/>
      <c r="C655" s="38"/>
      <c r="D655" s="38"/>
      <c r="E655" s="38"/>
      <c r="F655" s="52"/>
      <c r="G655" s="53"/>
      <c r="H655" s="53"/>
      <c r="I655" s="36"/>
    </row>
    <row r="656" spans="1:9" ht="12.75">
      <c r="A656" s="38"/>
      <c r="B656" s="38"/>
      <c r="C656" s="38"/>
      <c r="D656" s="38"/>
      <c r="E656" s="38"/>
      <c r="F656" s="52"/>
      <c r="G656" s="53"/>
      <c r="H656" s="53"/>
      <c r="I656" s="36"/>
    </row>
    <row r="657" spans="1:9" ht="12.75">
      <c r="A657" s="38"/>
      <c r="B657" s="38"/>
      <c r="C657" s="38"/>
      <c r="D657" s="38"/>
      <c r="E657" s="38"/>
      <c r="F657" s="52"/>
      <c r="G657" s="53"/>
      <c r="H657" s="53"/>
      <c r="I657" s="36"/>
    </row>
    <row r="658" spans="1:9" ht="12.75">
      <c r="A658" s="38"/>
      <c r="B658" s="38"/>
      <c r="C658" s="38"/>
      <c r="D658" s="38"/>
      <c r="E658" s="38"/>
      <c r="F658" s="52"/>
      <c r="G658" s="53"/>
      <c r="H658" s="53"/>
      <c r="I658" s="36"/>
    </row>
    <row r="659" spans="1:9" ht="12.75">
      <c r="A659" s="38"/>
      <c r="B659" s="38"/>
      <c r="C659" s="38"/>
      <c r="D659" s="38"/>
      <c r="E659" s="38"/>
      <c r="F659" s="52"/>
      <c r="G659" s="53"/>
      <c r="H659" s="53"/>
      <c r="I659" s="36"/>
    </row>
    <row r="660" spans="1:9" ht="12.75">
      <c r="A660" s="38"/>
      <c r="B660" s="38"/>
      <c r="C660" s="38"/>
      <c r="D660" s="38"/>
      <c r="E660" s="38"/>
      <c r="F660" s="52"/>
      <c r="G660" s="53"/>
      <c r="H660" s="53"/>
      <c r="I660" s="36"/>
    </row>
    <row r="661" spans="1:9" ht="12.75">
      <c r="A661" s="38"/>
      <c r="B661" s="38"/>
      <c r="C661" s="38"/>
      <c r="D661" s="38"/>
      <c r="E661" s="38"/>
      <c r="F661" s="52"/>
      <c r="G661" s="53"/>
      <c r="H661" s="53"/>
      <c r="I661" s="36"/>
    </row>
    <row r="662" spans="1:9" ht="12.75">
      <c r="A662" s="38"/>
      <c r="B662" s="38"/>
      <c r="C662" s="38"/>
      <c r="D662" s="38"/>
      <c r="E662" s="38"/>
      <c r="F662" s="52"/>
      <c r="G662" s="53"/>
      <c r="H662" s="53"/>
      <c r="I662" s="36"/>
    </row>
    <row r="663" spans="1:9" ht="12.75">
      <c r="A663" s="38"/>
      <c r="B663" s="38"/>
      <c r="C663" s="38"/>
      <c r="D663" s="38"/>
      <c r="E663" s="38"/>
      <c r="F663" s="52"/>
      <c r="G663" s="53"/>
      <c r="H663" s="53"/>
      <c r="I663" s="36"/>
    </row>
    <row r="664" spans="1:9" ht="12.75">
      <c r="A664" s="38"/>
      <c r="B664" s="38"/>
      <c r="C664" s="38"/>
      <c r="D664" s="38"/>
      <c r="E664" s="38"/>
      <c r="F664" s="52"/>
      <c r="G664" s="53"/>
      <c r="H664" s="53"/>
      <c r="I664" s="36"/>
    </row>
    <row r="665" spans="1:9" ht="12.75">
      <c r="A665" s="38"/>
      <c r="B665" s="38"/>
      <c r="C665" s="38"/>
      <c r="D665" s="38"/>
      <c r="E665" s="38"/>
      <c r="F665" s="52"/>
      <c r="G665" s="53"/>
      <c r="H665" s="53"/>
      <c r="I665" s="36"/>
    </row>
    <row r="666" spans="1:9" ht="12.75">
      <c r="A666" s="38"/>
      <c r="B666" s="38"/>
      <c r="C666" s="38"/>
      <c r="D666" s="38"/>
      <c r="E666" s="38"/>
      <c r="F666" s="52"/>
      <c r="G666" s="53"/>
      <c r="H666" s="53"/>
      <c r="I666" s="36"/>
    </row>
    <row r="667" spans="1:9" ht="12.75">
      <c r="A667" s="38"/>
      <c r="B667" s="38"/>
      <c r="C667" s="38"/>
      <c r="D667" s="38"/>
      <c r="E667" s="38"/>
      <c r="F667" s="52"/>
      <c r="G667" s="53"/>
      <c r="H667" s="53"/>
      <c r="I667" s="36"/>
    </row>
    <row r="668" spans="1:9" ht="12.75">
      <c r="A668" s="38"/>
      <c r="B668" s="38"/>
      <c r="C668" s="38"/>
      <c r="D668" s="38"/>
      <c r="E668" s="38"/>
      <c r="F668" s="52"/>
      <c r="G668" s="53"/>
      <c r="H668" s="53"/>
      <c r="I668" s="36"/>
    </row>
    <row r="669" spans="1:9" ht="12.75">
      <c r="A669" s="38"/>
      <c r="B669" s="38"/>
      <c r="C669" s="38"/>
      <c r="D669" s="38"/>
      <c r="E669" s="38"/>
      <c r="F669" s="52"/>
      <c r="G669" s="53"/>
      <c r="H669" s="53"/>
      <c r="I669" s="36"/>
    </row>
    <row r="670" spans="1:9" ht="12.75">
      <c r="A670" s="38"/>
      <c r="B670" s="38"/>
      <c r="C670" s="38"/>
      <c r="D670" s="38"/>
      <c r="E670" s="38"/>
      <c r="F670" s="52"/>
      <c r="G670" s="53"/>
      <c r="H670" s="53"/>
      <c r="I670" s="36"/>
    </row>
    <row r="671" spans="1:9" ht="12.75">
      <c r="A671" s="38"/>
      <c r="B671" s="38"/>
      <c r="C671" s="38"/>
      <c r="D671" s="38"/>
      <c r="E671" s="38"/>
      <c r="F671" s="52"/>
      <c r="G671" s="53"/>
      <c r="H671" s="53"/>
      <c r="I671" s="36"/>
    </row>
    <row r="672" spans="1:9" ht="12.75">
      <c r="A672" s="38"/>
      <c r="B672" s="38"/>
      <c r="C672" s="38"/>
      <c r="D672" s="38"/>
      <c r="E672" s="38"/>
      <c r="F672" s="52"/>
      <c r="G672" s="53"/>
      <c r="H672" s="53"/>
      <c r="I672" s="36"/>
    </row>
    <row r="673" spans="1:9" ht="12.75">
      <c r="A673" s="38"/>
      <c r="B673" s="38"/>
      <c r="C673" s="38"/>
      <c r="D673" s="38"/>
      <c r="E673" s="38"/>
      <c r="F673" s="52"/>
      <c r="G673" s="53"/>
      <c r="H673" s="53"/>
      <c r="I673" s="36"/>
    </row>
    <row r="674" spans="1:9" ht="12.75">
      <c r="A674" s="38"/>
      <c r="B674" s="38"/>
      <c r="C674" s="38"/>
      <c r="D674" s="38"/>
      <c r="E674" s="38"/>
      <c r="F674" s="52"/>
      <c r="G674" s="53"/>
      <c r="H674" s="53"/>
      <c r="I674" s="36"/>
    </row>
    <row r="675" spans="1:9" ht="12.75">
      <c r="A675" s="38"/>
      <c r="B675" s="38"/>
      <c r="C675" s="38"/>
      <c r="D675" s="38"/>
      <c r="E675" s="38"/>
      <c r="F675" s="52"/>
      <c r="G675" s="53"/>
      <c r="H675" s="53"/>
      <c r="I675" s="36"/>
    </row>
    <row r="676" spans="1:9" ht="12.75">
      <c r="A676" s="38"/>
      <c r="B676" s="38"/>
      <c r="C676" s="38"/>
      <c r="D676" s="38"/>
      <c r="E676" s="38"/>
      <c r="F676" s="52"/>
      <c r="G676" s="53"/>
      <c r="H676" s="53"/>
      <c r="I676" s="36"/>
    </row>
    <row r="677" spans="1:9" ht="12.75">
      <c r="A677" s="38"/>
      <c r="B677" s="38"/>
      <c r="C677" s="38"/>
      <c r="D677" s="38"/>
      <c r="E677" s="38"/>
      <c r="F677" s="52"/>
      <c r="G677" s="53"/>
      <c r="H677" s="53"/>
      <c r="I677" s="36"/>
    </row>
    <row r="678" spans="1:9" ht="12.75">
      <c r="A678" s="38"/>
      <c r="B678" s="38"/>
      <c r="C678" s="38"/>
      <c r="D678" s="38"/>
      <c r="E678" s="38"/>
      <c r="F678" s="52"/>
      <c r="G678" s="53"/>
      <c r="H678" s="53"/>
      <c r="I678" s="36"/>
    </row>
    <row r="679" spans="1:9" ht="12.75">
      <c r="A679" s="38"/>
      <c r="B679" s="38"/>
      <c r="C679" s="38"/>
      <c r="D679" s="38"/>
      <c r="E679" s="38"/>
      <c r="F679" s="52"/>
      <c r="G679" s="53"/>
      <c r="H679" s="53"/>
      <c r="I679" s="36"/>
    </row>
    <row r="680" spans="1:9" ht="12.75">
      <c r="A680" s="38"/>
      <c r="B680" s="38"/>
      <c r="C680" s="38"/>
      <c r="D680" s="38"/>
      <c r="E680" s="38"/>
      <c r="F680" s="52"/>
      <c r="G680" s="53"/>
      <c r="H680" s="53"/>
      <c r="I680" s="36"/>
    </row>
    <row r="681" spans="1:9" ht="12.75">
      <c r="A681" s="38"/>
      <c r="B681" s="38"/>
      <c r="C681" s="38"/>
      <c r="D681" s="38"/>
      <c r="E681" s="38"/>
      <c r="F681" s="52"/>
      <c r="G681" s="53"/>
      <c r="H681" s="53"/>
      <c r="I681" s="36"/>
    </row>
    <row r="682" spans="1:9" ht="12.75">
      <c r="A682" s="38"/>
      <c r="B682" s="38"/>
      <c r="C682" s="38"/>
      <c r="D682" s="38"/>
      <c r="E682" s="38"/>
      <c r="F682" s="52"/>
      <c r="G682" s="53"/>
      <c r="H682" s="53"/>
      <c r="I682" s="36"/>
    </row>
    <row r="683" spans="1:9" ht="12.75">
      <c r="A683" s="38"/>
      <c r="B683" s="38"/>
      <c r="C683" s="38"/>
      <c r="D683" s="38"/>
      <c r="E683" s="38"/>
      <c r="F683" s="52"/>
      <c r="G683" s="53"/>
      <c r="H683" s="53"/>
      <c r="I683" s="36"/>
    </row>
    <row r="684" spans="1:9" ht="12.75">
      <c r="A684" s="38"/>
      <c r="B684" s="38"/>
      <c r="C684" s="38"/>
      <c r="D684" s="38"/>
      <c r="E684" s="38"/>
      <c r="F684" s="52"/>
      <c r="G684" s="53"/>
      <c r="H684" s="53"/>
      <c r="I684" s="36"/>
    </row>
    <row r="685" spans="1:9" ht="12.75">
      <c r="A685" s="38"/>
      <c r="B685" s="38"/>
      <c r="C685" s="38"/>
      <c r="D685" s="38"/>
      <c r="E685" s="38"/>
      <c r="F685" s="52"/>
      <c r="G685" s="53"/>
      <c r="H685" s="53"/>
      <c r="I685" s="36"/>
    </row>
    <row r="686" spans="1:9" ht="12.75">
      <c r="A686" s="38"/>
      <c r="B686" s="38"/>
      <c r="C686" s="38"/>
      <c r="D686" s="38"/>
      <c r="E686" s="38"/>
      <c r="F686" s="52"/>
      <c r="G686" s="53"/>
      <c r="H686" s="53"/>
      <c r="I686" s="36"/>
    </row>
    <row r="687" spans="1:9" ht="12.75">
      <c r="A687" s="38"/>
      <c r="B687" s="38"/>
      <c r="C687" s="38"/>
      <c r="D687" s="38"/>
      <c r="E687" s="38"/>
      <c r="F687" s="52"/>
      <c r="G687" s="53"/>
      <c r="H687" s="53"/>
      <c r="I687" s="36"/>
    </row>
    <row r="688" spans="1:9" ht="12.75">
      <c r="A688" s="38"/>
      <c r="B688" s="38"/>
      <c r="C688" s="38"/>
      <c r="D688" s="38"/>
      <c r="E688" s="38"/>
      <c r="F688" s="52"/>
      <c r="G688" s="53"/>
      <c r="H688" s="53"/>
      <c r="I688" s="36"/>
    </row>
    <row r="689" spans="1:9" ht="12.75">
      <c r="A689" s="38"/>
      <c r="B689" s="38"/>
      <c r="C689" s="38"/>
      <c r="D689" s="38"/>
      <c r="E689" s="38"/>
      <c r="F689" s="52"/>
      <c r="G689" s="53"/>
      <c r="H689" s="53"/>
      <c r="I689" s="36"/>
    </row>
    <row r="690" spans="1:9" ht="12.75">
      <c r="A690" s="38"/>
      <c r="B690" s="38"/>
      <c r="C690" s="38"/>
      <c r="D690" s="38"/>
      <c r="E690" s="38"/>
      <c r="F690" s="52"/>
      <c r="G690" s="53"/>
      <c r="H690" s="53"/>
      <c r="I690" s="36"/>
    </row>
    <row r="691" spans="1:9" ht="12.75">
      <c r="A691" s="38"/>
      <c r="B691" s="38"/>
      <c r="C691" s="38"/>
      <c r="D691" s="38"/>
      <c r="E691" s="38"/>
      <c r="F691" s="52"/>
      <c r="G691" s="53"/>
      <c r="H691" s="53"/>
      <c r="I691" s="36"/>
    </row>
    <row r="692" spans="1:9" ht="12.75">
      <c r="A692" s="38"/>
      <c r="B692" s="38"/>
      <c r="C692" s="38"/>
      <c r="D692" s="38"/>
      <c r="E692" s="38"/>
      <c r="F692" s="52"/>
      <c r="G692" s="53"/>
      <c r="H692" s="53"/>
      <c r="I692" s="36"/>
    </row>
    <row r="693" spans="1:9" ht="12.75">
      <c r="A693" s="38"/>
      <c r="B693" s="38"/>
      <c r="C693" s="38"/>
      <c r="D693" s="38"/>
      <c r="E693" s="38"/>
      <c r="F693" s="52"/>
      <c r="G693" s="53"/>
      <c r="H693" s="53"/>
      <c r="I693" s="36"/>
    </row>
    <row r="694" spans="1:9" ht="12.75">
      <c r="A694" s="38"/>
      <c r="B694" s="38"/>
      <c r="C694" s="38"/>
      <c r="D694" s="38"/>
      <c r="E694" s="38"/>
      <c r="F694" s="52"/>
      <c r="G694" s="53"/>
      <c r="H694" s="53"/>
      <c r="I694" s="36"/>
    </row>
  </sheetData>
  <sheetProtection/>
  <mergeCells count="1">
    <mergeCell ref="D1:H1"/>
  </mergeCells>
  <printOptions/>
  <pageMargins left="0.75" right="0.26" top="0.46" bottom="0.42" header="0.28" footer="0.28"/>
  <pageSetup fitToHeight="0" fitToWidth="1" horizontalDpi="600" verticalDpi="600" orientation="portrait" scale="72" r:id="rId2"/>
  <headerFooter alignWithMargins="0">
    <oddFooter>&amp;L&amp;Z&amp;F</oddFooter>
  </headerFooter>
  <drawing r:id="rId1"/>
</worksheet>
</file>

<file path=xl/worksheets/sheet6.xml><?xml version="1.0" encoding="utf-8"?>
<worksheet xmlns="http://schemas.openxmlformats.org/spreadsheetml/2006/main" xmlns:r="http://schemas.openxmlformats.org/officeDocument/2006/relationships">
  <dimension ref="A1:M53"/>
  <sheetViews>
    <sheetView zoomScalePageLayoutView="0" workbookViewId="0" topLeftCell="A1">
      <selection activeCell="C1" sqref="C1"/>
    </sheetView>
  </sheetViews>
  <sheetFormatPr defaultColWidth="13.00390625" defaultRowHeight="13.5" customHeight="1"/>
  <cols>
    <col min="1" max="1" width="28.8515625" style="0" customWidth="1"/>
    <col min="2" max="3" width="13.00390625" style="0" customWidth="1"/>
    <col min="4" max="4" width="17.28125" style="0" customWidth="1"/>
  </cols>
  <sheetData>
    <row r="1" spans="1:2" ht="13.5" customHeight="1">
      <c r="A1" s="168" t="str">
        <f>CONCATENATE("CALS (",ROUND(B1*100,2),"%)")</f>
        <v>CALS (6.69%)</v>
      </c>
      <c r="B1" s="163">
        <f>'Summary FY05'!D8</f>
        <v>0.06692641212775854</v>
      </c>
    </row>
    <row r="2" spans="1:4" ht="13.5" customHeight="1">
      <c r="A2" s="168" t="str">
        <f>CONCATENATE("A &amp; S (",ROUND(B2*100,2),"%)")</f>
        <v>A &amp; S (5.32%)</v>
      </c>
      <c r="B2" s="163">
        <f>'Summary FY05'!D9</f>
        <v>0.053184381602747736</v>
      </c>
      <c r="D2" s="162"/>
    </row>
    <row r="3" spans="1:4" ht="13.5" customHeight="1">
      <c r="A3" s="168" t="str">
        <f>CONCATENATE("EDSS (",ROUND(B3*100,2),"%)")</f>
        <v>EDSS (4.1%)</v>
      </c>
      <c r="B3" s="163">
        <f>'Summary FY05'!D10</f>
        <v>0.04098869196015043</v>
      </c>
      <c r="D3" s="162"/>
    </row>
    <row r="4" spans="1:9" ht="13.5" customHeight="1">
      <c r="A4" s="168" t="str">
        <f>CONCATENATE("E &amp; M (",ROUND(B4*100,2),"%)")</f>
        <v>E &amp; M (3.43%)</v>
      </c>
      <c r="B4" s="163">
        <f>'Summary FY05'!D11</f>
        <v>0.03432196134472943</v>
      </c>
      <c r="D4" s="162"/>
      <c r="F4" s="299" t="s">
        <v>129</v>
      </c>
      <c r="G4" s="299"/>
      <c r="H4" s="299"/>
      <c r="I4" s="299"/>
    </row>
    <row r="5" spans="1:9" ht="13.5" customHeight="1">
      <c r="A5" s="168" t="str">
        <f>CONCATENATE("COM (",ROUND(B5*100,2),"%)")</f>
        <v>COM (66.09%)</v>
      </c>
      <c r="B5" s="163">
        <f>'Summary FY05'!D12</f>
        <v>0.660931060726502</v>
      </c>
      <c r="D5" s="162"/>
      <c r="F5" s="299"/>
      <c r="G5" s="299"/>
      <c r="H5" s="299"/>
      <c r="I5" s="299"/>
    </row>
    <row r="6" spans="1:9" ht="13.5" customHeight="1">
      <c r="A6" s="168" t="str">
        <f>CONCATENATE("CNHS (",ROUND(B6*100,2),"%)")</f>
        <v>CNHS (1.24%)</v>
      </c>
      <c r="B6" s="163">
        <f>'Summary FY05'!D13</f>
        <v>0.012365043025903048</v>
      </c>
      <c r="D6" s="162"/>
      <c r="F6" s="299"/>
      <c r="G6" s="299"/>
      <c r="H6" s="299"/>
      <c r="I6" s="299"/>
    </row>
    <row r="7" spans="1:9" ht="13.5" customHeight="1">
      <c r="A7" s="168" t="str">
        <f>CONCATENATE("MMG (",ROUND(B7*100,2),"%)")</f>
        <v>MMG (4.74%)</v>
      </c>
      <c r="B7" s="163">
        <f>'Summary FY05'!D17</f>
        <v>0.04738378902483207</v>
      </c>
      <c r="D7" s="162"/>
      <c r="F7" s="299"/>
      <c r="G7" s="299"/>
      <c r="H7" s="299"/>
      <c r="I7" s="299"/>
    </row>
    <row r="8" spans="1:9" ht="13.5" customHeight="1">
      <c r="A8" s="168" t="str">
        <f>CONCATENATE("RSENR (",ROUND(B8*100,2),"%)")</f>
        <v>RSENR (2.7%)</v>
      </c>
      <c r="B8" s="163">
        <f>'Summary FY05'!D19</f>
        <v>0.02703357099593274</v>
      </c>
      <c r="D8" s="162"/>
      <c r="F8" s="299"/>
      <c r="G8" s="299"/>
      <c r="H8" s="299"/>
      <c r="I8" s="299"/>
    </row>
    <row r="9" spans="1:9" ht="13.5" customHeight="1">
      <c r="A9" s="168" t="str">
        <f>CONCATENATE("Other (",ROUND(B9*100,2),"%)")</f>
        <v>Other (5.69%)</v>
      </c>
      <c r="B9" s="167">
        <f>1-SUM(B1:B8)</f>
        <v>0.05686508919144406</v>
      </c>
      <c r="D9" s="169"/>
      <c r="F9" s="299"/>
      <c r="G9" s="299"/>
      <c r="H9" s="299"/>
      <c r="I9" s="299"/>
    </row>
    <row r="10" spans="1:9" ht="13.5" customHeight="1">
      <c r="A10" s="165"/>
      <c r="B10" s="166">
        <f>SUM(B1:B9)</f>
        <v>1</v>
      </c>
      <c r="F10" s="299"/>
      <c r="G10" s="299"/>
      <c r="H10" s="299"/>
      <c r="I10" s="299"/>
    </row>
    <row r="11" spans="6:9" ht="13.5" customHeight="1">
      <c r="F11" s="299"/>
      <c r="G11" s="299"/>
      <c r="H11" s="299"/>
      <c r="I11" s="299"/>
    </row>
    <row r="12" ht="13.5" customHeight="1">
      <c r="A12" s="179" t="s">
        <v>127</v>
      </c>
    </row>
    <row r="13" spans="1:6" ht="13.5" customHeight="1">
      <c r="A13" s="168" t="str">
        <f>CONCATENATE("Instruction (",ROUND(B13*100,2),"%)")</f>
        <v>Instruction (8.82%)</v>
      </c>
      <c r="B13" s="163">
        <f>'Summary FY05'!D28</f>
        <v>0.08815408761018804</v>
      </c>
      <c r="F13" s="179"/>
    </row>
    <row r="14" spans="1:4" ht="13.5" customHeight="1">
      <c r="A14" s="168" t="str">
        <f>CONCATENATE("Public Service (",ROUND(B14*100,2),"%)")</f>
        <v>Public Service (0.01%)</v>
      </c>
      <c r="B14" s="163">
        <f>'Summary FY05'!D29</f>
        <v>8.108464201175149E-05</v>
      </c>
      <c r="D14" s="164"/>
    </row>
    <row r="15" spans="1:4" ht="13.5" customHeight="1">
      <c r="A15" s="168" t="str">
        <f>CONCATENATE("Research (",ROUND(B15*100,2),"%)")</f>
        <v>Research (7.71%)</v>
      </c>
      <c r="B15" s="163">
        <f>'Summary FY05'!D30</f>
        <v>0.07705958416535974</v>
      </c>
      <c r="D15" s="164"/>
    </row>
    <row r="16" spans="1:4" ht="13.5" customHeight="1" thickBot="1">
      <c r="A16" s="168" t="str">
        <f>CONCATENATE("All Other (",ROUND(B16*100,2),"%)")</f>
        <v>All Other (83.47%)</v>
      </c>
      <c r="B16" s="171">
        <f>1-SUM(B13:B15)</f>
        <v>0.8347052435824405</v>
      </c>
      <c r="D16" s="164"/>
    </row>
    <row r="17" ht="13.5" customHeight="1">
      <c r="B17" s="170">
        <f>SUM(B13:B16)</f>
        <v>1</v>
      </c>
    </row>
    <row r="19" ht="13.5" customHeight="1">
      <c r="A19" s="179" t="s">
        <v>128</v>
      </c>
    </row>
    <row r="20" spans="1:4" ht="13.5" customHeight="1">
      <c r="A20" s="168" t="str">
        <f>CONCATENATE("Commercial (",ROUND(B20*100,2),"%)")</f>
        <v>Commercial (1.96%)</v>
      </c>
      <c r="B20" s="170">
        <f>'Summary FY05'!D39</f>
        <v>0.019570281074316694</v>
      </c>
      <c r="D20" s="10" t="s">
        <v>112</v>
      </c>
    </row>
    <row r="21" spans="1:4" ht="13.5" customHeight="1">
      <c r="A21" s="168" t="str">
        <f>CONCATENATE("Federal (",ROUND(B21*100,2),"%)")</f>
        <v>Federal (74.93%)</v>
      </c>
      <c r="B21" s="170">
        <f>'Summary FY05'!D40</f>
        <v>0.74929699007241</v>
      </c>
      <c r="D21" s="110" t="s">
        <v>112</v>
      </c>
    </row>
    <row r="22" spans="1:4" ht="13.5" customHeight="1">
      <c r="A22" s="168" t="str">
        <f>CONCATENATE("Foundation (",ROUND(B22*100,2),"%)")</f>
        <v>Foundation (3.09%)</v>
      </c>
      <c r="B22" s="170">
        <f>'Summary FY05'!D41</f>
        <v>0.03087339908611284</v>
      </c>
      <c r="D22" s="110" t="s">
        <v>112</v>
      </c>
    </row>
    <row r="23" spans="1:4" ht="13.5" customHeight="1">
      <c r="A23" s="168" t="str">
        <f>CONCATENATE("Other (",ROUND(B23*100,2),"%)")</f>
        <v>Other (11.12%)</v>
      </c>
      <c r="B23" s="170">
        <f>'Summary FY05'!D43</f>
        <v>0.11119428863782724</v>
      </c>
      <c r="D23" s="110" t="s">
        <v>112</v>
      </c>
    </row>
    <row r="24" spans="1:4" ht="13.5" customHeight="1" thickBot="1">
      <c r="A24" s="168" t="str">
        <f>CONCATENATE("State (",ROUND(B24*100,2),"%)")</f>
        <v>State (8.91%)</v>
      </c>
      <c r="B24" s="173">
        <f>'Summary FY05'!D42</f>
        <v>0.08906504112933328</v>
      </c>
      <c r="D24" s="110" t="s">
        <v>112</v>
      </c>
    </row>
    <row r="25" ht="13.5" customHeight="1">
      <c r="B25" s="170">
        <f>SUM(B20:B24)</f>
        <v>1</v>
      </c>
    </row>
    <row r="27" spans="3:9" s="175" customFormat="1" ht="13.5" customHeight="1">
      <c r="C27" s="175" t="s">
        <v>123</v>
      </c>
      <c r="D27" s="175" t="s">
        <v>63</v>
      </c>
      <c r="E27" s="175" t="s">
        <v>61</v>
      </c>
      <c r="F27" s="175" t="s">
        <v>107</v>
      </c>
      <c r="G27" s="175" t="s">
        <v>0</v>
      </c>
      <c r="H27" s="175" t="s">
        <v>125</v>
      </c>
      <c r="I27" s="175" t="s">
        <v>124</v>
      </c>
    </row>
    <row r="28" spans="3:9" ht="13.5" customHeight="1">
      <c r="C28">
        <f>A43</f>
        <v>1996</v>
      </c>
      <c r="D28" s="174">
        <f>J43</f>
        <v>38597716</v>
      </c>
      <c r="E28" s="174">
        <f>D43</f>
        <v>7711931</v>
      </c>
      <c r="F28" s="174">
        <f>F43+H43+B43</f>
        <v>6514414</v>
      </c>
      <c r="G28" s="174">
        <f>SUM(D28:F28)</f>
        <v>52824061</v>
      </c>
      <c r="I28">
        <f>C43+E43+G43+I43+K43</f>
        <v>511</v>
      </c>
    </row>
    <row r="29" spans="3:9" ht="13.5" customHeight="1">
      <c r="C29">
        <f aca="true" t="shared" si="0" ref="C29:C37">A44</f>
        <v>1997</v>
      </c>
      <c r="D29" s="174">
        <f aca="true" t="shared" si="1" ref="D29:D38">J44</f>
        <v>40504475</v>
      </c>
      <c r="E29" s="174">
        <f aca="true" t="shared" si="2" ref="E29:E38">D44</f>
        <v>9258849</v>
      </c>
      <c r="F29" s="174">
        <f aca="true" t="shared" si="3" ref="F29:F38">F44+H44+B44</f>
        <v>6395678</v>
      </c>
      <c r="G29" s="174">
        <f aca="true" t="shared" si="4" ref="G29:G37">SUM(D29:F29)</f>
        <v>56159002</v>
      </c>
      <c r="I29">
        <f aca="true" t="shared" si="5" ref="I29:I37">C44+E44+G44+I44+K44</f>
        <v>538</v>
      </c>
    </row>
    <row r="30" spans="3:9" ht="13.5" customHeight="1">
      <c r="C30">
        <f t="shared" si="0"/>
        <v>1998</v>
      </c>
      <c r="D30" s="174">
        <f t="shared" si="1"/>
        <v>45042038</v>
      </c>
      <c r="E30" s="174">
        <f t="shared" si="2"/>
        <v>10677693</v>
      </c>
      <c r="F30" s="174">
        <f t="shared" si="3"/>
        <v>7477479</v>
      </c>
      <c r="G30" s="174">
        <f t="shared" si="4"/>
        <v>63197210</v>
      </c>
      <c r="I30">
        <f t="shared" si="5"/>
        <v>606</v>
      </c>
    </row>
    <row r="31" spans="3:9" ht="13.5" customHeight="1">
      <c r="C31">
        <f t="shared" si="0"/>
        <v>1999</v>
      </c>
      <c r="D31" s="174">
        <f t="shared" si="1"/>
        <v>52688734</v>
      </c>
      <c r="E31" s="174">
        <f t="shared" si="2"/>
        <v>10681424</v>
      </c>
      <c r="F31" s="174">
        <f t="shared" si="3"/>
        <v>7186928</v>
      </c>
      <c r="G31" s="174">
        <f t="shared" si="4"/>
        <v>70557086</v>
      </c>
      <c r="I31">
        <f t="shared" si="5"/>
        <v>615</v>
      </c>
    </row>
    <row r="32" spans="3:9" ht="13.5" customHeight="1">
      <c r="C32">
        <f t="shared" si="0"/>
        <v>2000</v>
      </c>
      <c r="D32" s="174">
        <f t="shared" si="1"/>
        <v>57474534</v>
      </c>
      <c r="E32" s="174">
        <f t="shared" si="2"/>
        <v>12383280</v>
      </c>
      <c r="F32" s="174">
        <f t="shared" si="3"/>
        <v>5128564</v>
      </c>
      <c r="G32" s="174">
        <f t="shared" si="4"/>
        <v>74986378</v>
      </c>
      <c r="I32">
        <f t="shared" si="5"/>
        <v>660</v>
      </c>
    </row>
    <row r="33" spans="3:9" ht="13.5" customHeight="1">
      <c r="C33">
        <f t="shared" si="0"/>
        <v>2001</v>
      </c>
      <c r="D33" s="174">
        <f t="shared" si="1"/>
        <v>68157571</v>
      </c>
      <c r="E33" s="174">
        <f t="shared" si="2"/>
        <v>11591116</v>
      </c>
      <c r="F33" s="174">
        <f t="shared" si="3"/>
        <v>7906582</v>
      </c>
      <c r="G33" s="174">
        <f t="shared" si="4"/>
        <v>87655269</v>
      </c>
      <c r="I33">
        <f t="shared" si="5"/>
        <v>668</v>
      </c>
    </row>
    <row r="34" spans="3:9" ht="13.5" customHeight="1">
      <c r="C34">
        <f t="shared" si="0"/>
        <v>2002</v>
      </c>
      <c r="D34" s="174">
        <f t="shared" si="1"/>
        <v>80456788</v>
      </c>
      <c r="E34" s="174">
        <f t="shared" si="2"/>
        <v>14269552</v>
      </c>
      <c r="F34" s="174">
        <f t="shared" si="3"/>
        <v>8799090</v>
      </c>
      <c r="G34" s="174">
        <f t="shared" si="4"/>
        <v>103525430</v>
      </c>
      <c r="I34">
        <f t="shared" si="5"/>
        <v>713</v>
      </c>
    </row>
    <row r="35" spans="3:9" ht="13.5" customHeight="1">
      <c r="C35">
        <f t="shared" si="0"/>
        <v>2003</v>
      </c>
      <c r="D35" s="174">
        <f t="shared" si="1"/>
        <v>98193929</v>
      </c>
      <c r="E35" s="174">
        <f t="shared" si="2"/>
        <v>11147061</v>
      </c>
      <c r="F35" s="174">
        <f t="shared" si="3"/>
        <v>8293404</v>
      </c>
      <c r="G35" s="174">
        <f t="shared" si="4"/>
        <v>117634394</v>
      </c>
      <c r="I35">
        <f t="shared" si="5"/>
        <v>699</v>
      </c>
    </row>
    <row r="36" spans="3:9" ht="13.5" customHeight="1">
      <c r="C36" s="176">
        <f t="shared" si="0"/>
        <v>2004</v>
      </c>
      <c r="D36" s="172">
        <f t="shared" si="1"/>
        <v>101608152</v>
      </c>
      <c r="E36" s="172">
        <f t="shared" si="2"/>
        <v>13682608</v>
      </c>
      <c r="F36" s="172">
        <f t="shared" si="3"/>
        <v>9158170</v>
      </c>
      <c r="G36" s="172">
        <f t="shared" si="4"/>
        <v>124448930</v>
      </c>
      <c r="H36" s="176"/>
      <c r="I36" s="176">
        <f t="shared" si="5"/>
        <v>712</v>
      </c>
    </row>
    <row r="37" spans="3:9" ht="13.5" customHeight="1" thickBot="1">
      <c r="C37" s="180">
        <f t="shared" si="0"/>
        <v>2005</v>
      </c>
      <c r="D37" s="181">
        <f t="shared" si="1"/>
        <v>102558268</v>
      </c>
      <c r="E37" s="181">
        <f t="shared" si="2"/>
        <v>10871860</v>
      </c>
      <c r="F37" s="181">
        <f>F52+H52+B52</f>
        <v>9897789</v>
      </c>
      <c r="G37" s="181">
        <f t="shared" si="4"/>
        <v>123327917</v>
      </c>
      <c r="H37" s="180"/>
      <c r="I37" s="180">
        <f t="shared" si="5"/>
        <v>717</v>
      </c>
    </row>
    <row r="38" spans="3:9" s="176" customFormat="1" ht="13.5" customHeight="1">
      <c r="C38" s="177" t="str">
        <f>A53</f>
        <v>Total</v>
      </c>
      <c r="D38" s="174">
        <f t="shared" si="1"/>
        <v>684377549</v>
      </c>
      <c r="E38" s="178">
        <f t="shared" si="2"/>
        <v>112340334</v>
      </c>
      <c r="F38" s="174">
        <f t="shared" si="3"/>
        <v>77411989</v>
      </c>
      <c r="G38" s="178">
        <f>SUM(D38:F38)</f>
        <v>874129872</v>
      </c>
      <c r="H38" s="177"/>
      <c r="I38" s="177">
        <f>C53+E53+G53+I53+K53</f>
        <v>6440</v>
      </c>
    </row>
    <row r="40" ht="13.5" customHeight="1">
      <c r="A40" s="179" t="s">
        <v>126</v>
      </c>
    </row>
    <row r="41" spans="2:13" ht="13.5" customHeight="1">
      <c r="B41" t="s">
        <v>106</v>
      </c>
      <c r="C41" t="s">
        <v>106</v>
      </c>
      <c r="D41" t="s">
        <v>61</v>
      </c>
      <c r="E41" t="s">
        <v>61</v>
      </c>
      <c r="F41" t="s">
        <v>107</v>
      </c>
      <c r="G41" t="s">
        <v>107</v>
      </c>
      <c r="H41" t="s">
        <v>62</v>
      </c>
      <c r="I41" t="s">
        <v>62</v>
      </c>
      <c r="J41" t="s">
        <v>63</v>
      </c>
      <c r="K41" t="s">
        <v>63</v>
      </c>
      <c r="L41" t="s">
        <v>0</v>
      </c>
      <c r="M41" t="s">
        <v>0</v>
      </c>
    </row>
    <row r="42" spans="2:13" ht="13.5" customHeight="1">
      <c r="B42" t="s">
        <v>121</v>
      </c>
      <c r="C42" t="s">
        <v>122</v>
      </c>
      <c r="D42" t="s">
        <v>121</v>
      </c>
      <c r="E42" t="s">
        <v>122</v>
      </c>
      <c r="F42" t="s">
        <v>121</v>
      </c>
      <c r="G42" t="s">
        <v>122</v>
      </c>
      <c r="H42" t="s">
        <v>121</v>
      </c>
      <c r="I42" t="s">
        <v>122</v>
      </c>
      <c r="J42" t="s">
        <v>121</v>
      </c>
      <c r="K42" t="s">
        <v>122</v>
      </c>
      <c r="L42" t="s">
        <v>121</v>
      </c>
      <c r="M42" t="s">
        <v>122</v>
      </c>
    </row>
    <row r="43" spans="1:13" ht="13.5" customHeight="1">
      <c r="A43">
        <v>1996</v>
      </c>
      <c r="B43">
        <v>3990085</v>
      </c>
      <c r="C43">
        <v>30</v>
      </c>
      <c r="D43">
        <v>7711931</v>
      </c>
      <c r="E43">
        <v>78</v>
      </c>
      <c r="F43">
        <v>6300</v>
      </c>
      <c r="G43">
        <v>1</v>
      </c>
      <c r="H43">
        <v>2518029</v>
      </c>
      <c r="I43">
        <v>64</v>
      </c>
      <c r="J43">
        <v>38597716</v>
      </c>
      <c r="K43">
        <v>338</v>
      </c>
      <c r="L43">
        <v>52824061</v>
      </c>
      <c r="M43">
        <v>511</v>
      </c>
    </row>
    <row r="44" spans="1:13" ht="13.5" customHeight="1">
      <c r="A44">
        <v>1997</v>
      </c>
      <c r="B44">
        <v>3786319</v>
      </c>
      <c r="C44">
        <v>28</v>
      </c>
      <c r="D44">
        <v>9258849</v>
      </c>
      <c r="E44">
        <v>80</v>
      </c>
      <c r="F44">
        <v>161639</v>
      </c>
      <c r="G44">
        <v>4</v>
      </c>
      <c r="H44">
        <v>2447720</v>
      </c>
      <c r="I44">
        <v>72</v>
      </c>
      <c r="J44">
        <v>40504475</v>
      </c>
      <c r="K44">
        <v>354</v>
      </c>
      <c r="L44">
        <v>56159002</v>
      </c>
      <c r="M44">
        <v>538</v>
      </c>
    </row>
    <row r="45" spans="1:13" ht="13.5" customHeight="1">
      <c r="A45">
        <v>1998</v>
      </c>
      <c r="B45">
        <v>3653114</v>
      </c>
      <c r="C45">
        <v>23</v>
      </c>
      <c r="D45">
        <v>10677693</v>
      </c>
      <c r="E45">
        <v>110</v>
      </c>
      <c r="F45">
        <v>303900</v>
      </c>
      <c r="G45">
        <v>2</v>
      </c>
      <c r="H45">
        <v>3520465</v>
      </c>
      <c r="I45">
        <v>87</v>
      </c>
      <c r="J45">
        <v>45042038</v>
      </c>
      <c r="K45">
        <v>384</v>
      </c>
      <c r="L45">
        <v>63197210</v>
      </c>
      <c r="M45">
        <v>606</v>
      </c>
    </row>
    <row r="46" spans="1:13" ht="13.5" customHeight="1">
      <c r="A46">
        <v>1999</v>
      </c>
      <c r="B46">
        <v>3958605</v>
      </c>
      <c r="C46">
        <v>32</v>
      </c>
      <c r="D46">
        <v>10681424</v>
      </c>
      <c r="E46">
        <v>92</v>
      </c>
      <c r="F46">
        <v>265300</v>
      </c>
      <c r="G46">
        <v>4</v>
      </c>
      <c r="H46">
        <v>2963023</v>
      </c>
      <c r="I46">
        <v>97</v>
      </c>
      <c r="J46">
        <v>52688734</v>
      </c>
      <c r="K46">
        <v>390</v>
      </c>
      <c r="L46">
        <v>70557086</v>
      </c>
      <c r="M46">
        <v>615</v>
      </c>
    </row>
    <row r="47" spans="1:13" ht="13.5" customHeight="1">
      <c r="A47">
        <v>2000</v>
      </c>
      <c r="B47">
        <v>607642</v>
      </c>
      <c r="C47">
        <v>20</v>
      </c>
      <c r="D47">
        <v>12383280</v>
      </c>
      <c r="E47">
        <v>120</v>
      </c>
      <c r="F47">
        <v>115300</v>
      </c>
      <c r="G47">
        <v>3</v>
      </c>
      <c r="H47">
        <v>4405622</v>
      </c>
      <c r="I47">
        <v>132</v>
      </c>
      <c r="J47">
        <v>57474534</v>
      </c>
      <c r="K47">
        <v>385</v>
      </c>
      <c r="L47">
        <v>74986378</v>
      </c>
      <c r="M47">
        <v>660</v>
      </c>
    </row>
    <row r="48" spans="1:13" ht="13.5" customHeight="1">
      <c r="A48">
        <v>2001</v>
      </c>
      <c r="B48">
        <v>725172</v>
      </c>
      <c r="C48">
        <v>23</v>
      </c>
      <c r="D48">
        <v>11591116</v>
      </c>
      <c r="E48">
        <v>106</v>
      </c>
      <c r="F48">
        <v>2734592</v>
      </c>
      <c r="G48">
        <v>3</v>
      </c>
      <c r="H48">
        <v>4446818</v>
      </c>
      <c r="I48">
        <v>146</v>
      </c>
      <c r="J48">
        <v>68157571</v>
      </c>
      <c r="K48">
        <v>390</v>
      </c>
      <c r="L48">
        <v>87655269</v>
      </c>
      <c r="M48">
        <v>668</v>
      </c>
    </row>
    <row r="49" spans="1:13" ht="13.5" customHeight="1">
      <c r="A49">
        <v>2002</v>
      </c>
      <c r="B49">
        <v>642675</v>
      </c>
      <c r="C49">
        <v>21</v>
      </c>
      <c r="D49">
        <v>14269552</v>
      </c>
      <c r="E49">
        <v>107</v>
      </c>
      <c r="F49">
        <v>2015981</v>
      </c>
      <c r="G49">
        <v>3</v>
      </c>
      <c r="H49">
        <v>6140434</v>
      </c>
      <c r="I49">
        <v>181</v>
      </c>
      <c r="J49">
        <v>80456788</v>
      </c>
      <c r="K49">
        <v>401</v>
      </c>
      <c r="L49">
        <v>103525430</v>
      </c>
      <c r="M49">
        <v>713</v>
      </c>
    </row>
    <row r="50" spans="1:13" ht="13.5" customHeight="1">
      <c r="A50">
        <v>2003</v>
      </c>
      <c r="B50">
        <v>667275</v>
      </c>
      <c r="C50">
        <v>21</v>
      </c>
      <c r="D50">
        <v>11147061</v>
      </c>
      <c r="E50">
        <v>79</v>
      </c>
      <c r="F50">
        <v>1260753</v>
      </c>
      <c r="G50">
        <v>4</v>
      </c>
      <c r="H50">
        <v>6365376</v>
      </c>
      <c r="I50">
        <v>162</v>
      </c>
      <c r="J50">
        <v>98193929</v>
      </c>
      <c r="K50">
        <v>433</v>
      </c>
      <c r="L50">
        <v>117634394</v>
      </c>
      <c r="M50">
        <v>699</v>
      </c>
    </row>
    <row r="51" spans="1:13" ht="13.5" customHeight="1">
      <c r="A51">
        <v>2004</v>
      </c>
      <c r="B51">
        <v>669961</v>
      </c>
      <c r="C51">
        <v>17</v>
      </c>
      <c r="D51">
        <v>13682608</v>
      </c>
      <c r="E51">
        <v>84</v>
      </c>
      <c r="F51">
        <v>10000</v>
      </c>
      <c r="G51">
        <v>1</v>
      </c>
      <c r="H51">
        <v>8478209</v>
      </c>
      <c r="I51">
        <v>156</v>
      </c>
      <c r="J51">
        <v>101608152</v>
      </c>
      <c r="K51">
        <v>454</v>
      </c>
      <c r="L51">
        <v>124448930</v>
      </c>
      <c r="M51">
        <v>712</v>
      </c>
    </row>
    <row r="52" spans="1:13" ht="13.5" customHeight="1">
      <c r="A52">
        <v>2005</v>
      </c>
      <c r="B52">
        <v>384191</v>
      </c>
      <c r="C52">
        <v>14</v>
      </c>
      <c r="D52">
        <v>10871860</v>
      </c>
      <c r="E52">
        <v>68</v>
      </c>
      <c r="F52">
        <v>10000</v>
      </c>
      <c r="G52">
        <v>1</v>
      </c>
      <c r="H52">
        <v>9503598</v>
      </c>
      <c r="I52">
        <v>182</v>
      </c>
      <c r="J52">
        <v>102558268</v>
      </c>
      <c r="K52">
        <v>452</v>
      </c>
      <c r="L52">
        <v>123327917</v>
      </c>
      <c r="M52">
        <v>717</v>
      </c>
    </row>
    <row r="53" spans="1:13" ht="13.5" customHeight="1">
      <c r="A53" t="s">
        <v>0</v>
      </c>
      <c r="B53">
        <v>19113211</v>
      </c>
      <c r="C53">
        <v>230</v>
      </c>
      <c r="D53">
        <v>112340334</v>
      </c>
      <c r="E53">
        <v>924</v>
      </c>
      <c r="F53">
        <v>6886765</v>
      </c>
      <c r="G53">
        <v>27</v>
      </c>
      <c r="H53">
        <v>51412013</v>
      </c>
      <c r="I53">
        <v>1278</v>
      </c>
      <c r="J53">
        <v>684377549</v>
      </c>
      <c r="K53">
        <v>3981</v>
      </c>
      <c r="L53">
        <v>874129872</v>
      </c>
      <c r="M53">
        <v>6440</v>
      </c>
    </row>
  </sheetData>
  <sheetProtection/>
  <mergeCells count="1">
    <mergeCell ref="F4:I11"/>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UVM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Ioulia Khitrykh</dc:creator>
  <cp:keywords/>
  <dc:description/>
  <cp:lastModifiedBy>Condon, Catherine</cp:lastModifiedBy>
  <cp:lastPrinted>2006-08-04T14:31:54Z</cp:lastPrinted>
  <dcterms:created xsi:type="dcterms:W3CDTF">2003-04-21T16:56:00Z</dcterms:created>
  <dcterms:modified xsi:type="dcterms:W3CDTF">2011-08-22T12:35:47Z</dcterms:modified>
  <cp:category/>
  <cp:version/>
  <cp:contentType/>
  <cp:contentStatus/>
</cp:coreProperties>
</file>