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580" activeTab="1"/>
  </bookViews>
  <sheets>
    <sheet name="2x2" sheetId="1" r:id="rId1"/>
    <sheet name="3x3" sheetId="2" r:id="rId2"/>
    <sheet name="4x4" sheetId="3" r:id="rId3"/>
    <sheet name="5x5" sheetId="4" r:id="rId4"/>
    <sheet name="6x6" sheetId="5" r:id="rId5"/>
  </sheets>
  <definedNames/>
  <calcPr fullCalcOnLoad="1"/>
</workbook>
</file>

<file path=xl/sharedStrings.xml><?xml version="1.0" encoding="utf-8"?>
<sst xmlns="http://schemas.openxmlformats.org/spreadsheetml/2006/main" count="54" uniqueCount="13">
  <si>
    <t>Kappa 2 x 2</t>
  </si>
  <si>
    <t>N</t>
  </si>
  <si>
    <t>Po</t>
  </si>
  <si>
    <t>Pc</t>
  </si>
  <si>
    <t>Kappa</t>
  </si>
  <si>
    <t>sk</t>
  </si>
  <si>
    <t>95% c.i.</t>
  </si>
  <si>
    <t>S.E.k</t>
  </si>
  <si>
    <t>Z</t>
  </si>
  <si>
    <t>Kappa 5 x 5</t>
  </si>
  <si>
    <t>Kappa 3 x 3</t>
  </si>
  <si>
    <t>Kappa 4 x 4</t>
  </si>
  <si>
    <t>Kappa 6 x 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</si>
</sst>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5" sqref="A15:B16"/>
    </sheetView>
  </sheetViews>
  <sheetFormatPr defaultColWidth="9.140625" defaultRowHeight="12.75"/>
  <cols>
    <col min="2" max="2" width="10.00390625" style="0" bestFit="1" customWidth="1"/>
  </cols>
  <sheetData>
    <row r="1" ht="12.75">
      <c r="A1" t="s">
        <v>0</v>
      </c>
    </row>
    <row r="2" spans="2:4" ht="12.75">
      <c r="B2" s="2">
        <v>6</v>
      </c>
      <c r="C2" s="2">
        <v>0</v>
      </c>
      <c r="D2">
        <f>SUM(B2:C2)/$B$6</f>
        <v>0.5454545454545454</v>
      </c>
    </row>
    <row r="3" spans="2:4" ht="12.75">
      <c r="B3" s="2">
        <v>1</v>
      </c>
      <c r="C3" s="2">
        <v>4</v>
      </c>
      <c r="D3">
        <f>SUM(B3:C3)/$B$6</f>
        <v>0.45454545454545453</v>
      </c>
    </row>
    <row r="4" spans="2:3" ht="12.75">
      <c r="B4" s="1">
        <f>SUM(B2:B3)/$B6</f>
        <v>0.6363636363636364</v>
      </c>
      <c r="C4" s="1">
        <f>SUM(C2:C3)/$B6</f>
        <v>0.36363636363636365</v>
      </c>
    </row>
    <row r="6" spans="1:2" ht="12.75">
      <c r="A6" t="s">
        <v>1</v>
      </c>
      <c r="B6">
        <f>SUM(B2:C3)</f>
        <v>11</v>
      </c>
    </row>
    <row r="7" spans="1:2" ht="12.75">
      <c r="A7" t="s">
        <v>2</v>
      </c>
      <c r="B7">
        <f>(B2+C3)/B6</f>
        <v>0.9090909090909091</v>
      </c>
    </row>
    <row r="8" spans="1:2" ht="12.75">
      <c r="A8" t="s">
        <v>3</v>
      </c>
      <c r="B8">
        <f>B4*D2+C4*D3</f>
        <v>0.512396694214876</v>
      </c>
    </row>
    <row r="9" spans="1:2" ht="12.75">
      <c r="A9" t="s">
        <v>4</v>
      </c>
      <c r="B9">
        <f>(B7-B8)/(1-B8)</f>
        <v>0.8135593220338982</v>
      </c>
    </row>
    <row r="10" spans="1:2" ht="12.75">
      <c r="A10" t="s">
        <v>5</v>
      </c>
      <c r="B10">
        <f>SQRT((B7*(1-B7))/(B6*(1-B8)*(1-B8)))</f>
        <v>0.177764211554263</v>
      </c>
    </row>
    <row r="11" spans="1:2" ht="12.75">
      <c r="A11" t="s">
        <v>6</v>
      </c>
      <c r="B11">
        <f>(1.96*B10)</f>
        <v>0.3484178546463555</v>
      </c>
    </row>
    <row r="12" spans="1:2" ht="12.75">
      <c r="A12" t="s">
        <v>7</v>
      </c>
      <c r="B12">
        <f>SQRT(B8/(B6*(1-B8)))</f>
        <v>0.30908184524007676</v>
      </c>
    </row>
    <row r="13" spans="1:2" ht="12.75">
      <c r="A13" t="s">
        <v>8</v>
      </c>
      <c r="B13">
        <f>B9/B12</f>
        <v>2.6321808755929124</v>
      </c>
    </row>
    <row r="15" spans="1:2" ht="12.75">
      <c r="A15" t="s">
        <v>4</v>
      </c>
      <c r="B15">
        <f>B9</f>
        <v>0.8135593220338982</v>
      </c>
    </row>
    <row r="16" spans="1:2" ht="12.75">
      <c r="A16" t="str">
        <f>A11</f>
        <v>95% c.i.</v>
      </c>
      <c r="B16">
        <f>B11</f>
        <v>0.3484178546463555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6" sqref="C16"/>
    </sheetView>
  </sheetViews>
  <sheetFormatPr defaultColWidth="9.140625" defaultRowHeight="12.75"/>
  <sheetData>
    <row r="1" ht="12.75">
      <c r="A1" t="s">
        <v>10</v>
      </c>
    </row>
    <row r="2" spans="2:5" ht="12.75">
      <c r="B2" s="2">
        <v>50</v>
      </c>
      <c r="C2" s="2">
        <v>0</v>
      </c>
      <c r="D2" s="2">
        <v>0</v>
      </c>
      <c r="E2">
        <f>SUM(B2:D2)/$B$9</f>
        <v>0.3333333333333333</v>
      </c>
    </row>
    <row r="3" spans="2:5" ht="12.75">
      <c r="B3" s="2">
        <v>0</v>
      </c>
      <c r="C3" s="2">
        <v>48</v>
      </c>
      <c r="D3" s="2">
        <v>2</v>
      </c>
      <c r="E3">
        <f>SUM(B3:D3)/$B$9</f>
        <v>0.3333333333333333</v>
      </c>
    </row>
    <row r="4" spans="2:5" ht="12.75">
      <c r="B4" s="2">
        <v>0</v>
      </c>
      <c r="C4" s="2">
        <v>1</v>
      </c>
      <c r="D4" s="2">
        <v>49</v>
      </c>
      <c r="E4">
        <f>SUM(B4:D4)/$B$9</f>
        <v>0.3333333333333333</v>
      </c>
    </row>
    <row r="5" spans="2:4" ht="12.75">
      <c r="B5">
        <f>SUM(B2:B4)/$B$9</f>
        <v>0.3333333333333333</v>
      </c>
      <c r="C5">
        <f>SUM(C2:C4)/$B$9</f>
        <v>0.32666666666666666</v>
      </c>
      <c r="D5">
        <f>SUM(D2:D4)/$B$9</f>
        <v>0.34</v>
      </c>
    </row>
    <row r="9" spans="1:2" ht="12.75">
      <c r="A9" t="s">
        <v>1</v>
      </c>
      <c r="B9">
        <f>SUM(B2:D4)</f>
        <v>150</v>
      </c>
    </row>
    <row r="10" spans="1:2" ht="12.75">
      <c r="A10" t="s">
        <v>2</v>
      </c>
      <c r="B10">
        <f>SUM(B2+C3+D4)/B9</f>
        <v>0.98</v>
      </c>
    </row>
    <row r="11" spans="1:2" ht="12.75">
      <c r="A11" t="s">
        <v>3</v>
      </c>
      <c r="B11">
        <f>(B5*E2)+(C5*E3)+(D5*E4)</f>
        <v>0.3333333333333333</v>
      </c>
    </row>
    <row r="12" spans="1:2" ht="12.75">
      <c r="A12" t="s">
        <v>4</v>
      </c>
      <c r="B12">
        <f>(B10-B11)/(1-B11)</f>
        <v>0.97</v>
      </c>
    </row>
    <row r="13" spans="1:2" ht="12.75">
      <c r="A13" t="s">
        <v>5</v>
      </c>
      <c r="B13">
        <f>SQRT((B10*(1-B10))/(B9*(1-B11)*(1-B11)))</f>
        <v>0.017146428199482252</v>
      </c>
    </row>
    <row r="14" spans="1:2" ht="12.75">
      <c r="A14" t="s">
        <v>6</v>
      </c>
      <c r="B14">
        <f>(1.96*B13)</f>
        <v>0.03360699927098521</v>
      </c>
    </row>
    <row r="15" spans="1:2" ht="12.75">
      <c r="A15" t="s">
        <v>7</v>
      </c>
      <c r="B15">
        <f>SQRT(B11/(B9*(1-B11)))</f>
        <v>0.05773502691896257</v>
      </c>
    </row>
    <row r="16" spans="1:2" ht="12.75">
      <c r="A16" t="s">
        <v>8</v>
      </c>
      <c r="B16">
        <f>B12/B15</f>
        <v>16.80089283341811</v>
      </c>
    </row>
    <row r="18" spans="1:2" ht="12.75">
      <c r="A18" t="s">
        <v>4</v>
      </c>
      <c r="B18">
        <f>B12</f>
        <v>0.97</v>
      </c>
    </row>
    <row r="19" spans="1:2" ht="12.75">
      <c r="A19" t="s">
        <v>6</v>
      </c>
      <c r="B19">
        <f>B14</f>
        <v>0.03360699927098521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7" sqref="A17:B18"/>
    </sheetView>
  </sheetViews>
  <sheetFormatPr defaultColWidth="9.140625" defaultRowHeight="12.75"/>
  <sheetData>
    <row r="1" ht="12.75">
      <c r="A1" t="s">
        <v>11</v>
      </c>
    </row>
    <row r="2" spans="2:6" ht="12.75">
      <c r="B2" s="2">
        <v>14</v>
      </c>
      <c r="C2" s="2">
        <v>0</v>
      </c>
      <c r="D2" s="2">
        <v>0</v>
      </c>
      <c r="E2" s="2">
        <v>0</v>
      </c>
      <c r="F2">
        <f>SUM(B2:E2)/$B$8</f>
        <v>0.22950819672131148</v>
      </c>
    </row>
    <row r="3" spans="2:6" ht="12.75">
      <c r="B3" s="2">
        <v>0</v>
      </c>
      <c r="C3" s="2">
        <v>16</v>
      </c>
      <c r="D3" s="2">
        <v>0</v>
      </c>
      <c r="E3" s="2">
        <v>0</v>
      </c>
      <c r="F3">
        <f>SUM(B3:E3)/$B$8</f>
        <v>0.26229508196721313</v>
      </c>
    </row>
    <row r="4" spans="2:6" ht="12.75">
      <c r="B4" s="2">
        <v>0</v>
      </c>
      <c r="C4" s="2">
        <v>0</v>
      </c>
      <c r="D4" s="2">
        <v>9</v>
      </c>
      <c r="E4" s="2">
        <v>1</v>
      </c>
      <c r="F4">
        <f>SUM(B4:E4)/$B$8</f>
        <v>0.16393442622950818</v>
      </c>
    </row>
    <row r="5" spans="2:6" ht="12.75">
      <c r="B5" s="2">
        <v>0</v>
      </c>
      <c r="C5" s="2">
        <v>1</v>
      </c>
      <c r="D5" s="2">
        <v>5</v>
      </c>
      <c r="E5" s="2">
        <v>15</v>
      </c>
      <c r="F5">
        <f>SUM(B5:E5)/$B$8</f>
        <v>0.3442622950819672</v>
      </c>
    </row>
    <row r="6" spans="2:5" ht="12.75">
      <c r="B6">
        <f>SUM(B2:B5)/$B$8</f>
        <v>0.22950819672131148</v>
      </c>
      <c r="C6">
        <f>SUM(C2:C5)/$B$8</f>
        <v>0.2786885245901639</v>
      </c>
      <c r="D6">
        <f>SUM(D2:D5)/$B$8</f>
        <v>0.22950819672131148</v>
      </c>
      <c r="E6">
        <f>SUM(E2:E5)/$B$8</f>
        <v>0.26229508196721313</v>
      </c>
    </row>
    <row r="8" spans="1:2" ht="12.75">
      <c r="A8" t="s">
        <v>1</v>
      </c>
      <c r="B8">
        <f>SUM(B2:E5)</f>
        <v>61</v>
      </c>
    </row>
    <row r="9" spans="1:2" ht="12.75">
      <c r="A9" t="s">
        <v>2</v>
      </c>
      <c r="B9">
        <f>SUM(B2+C3+D4+E5)/B8</f>
        <v>0.8852459016393442</v>
      </c>
    </row>
    <row r="10" spans="1:2" ht="12.75">
      <c r="A10" t="s">
        <v>3</v>
      </c>
      <c r="B10">
        <f>(B6*F2)+(C6*F3)+(D6*F4)+(E6*F5)</f>
        <v>0.25369524321418974</v>
      </c>
    </row>
    <row r="11" spans="1:2" ht="12.75">
      <c r="A11" t="s">
        <v>4</v>
      </c>
      <c r="B11">
        <f>(B9-B10)/(1-B10)</f>
        <v>0.8462369463449765</v>
      </c>
    </row>
    <row r="12" spans="1:2" ht="12.75">
      <c r="A12" t="s">
        <v>5</v>
      </c>
      <c r="B12">
        <f>SQRT((B9*(1-B9))/(B8*(1-B10)*(1-B10)))</f>
        <v>0.054680809801269416</v>
      </c>
    </row>
    <row r="13" spans="1:2" ht="12.75">
      <c r="A13" t="s">
        <v>6</v>
      </c>
      <c r="B13">
        <f>(1.96*B12)</f>
        <v>0.10717438721048805</v>
      </c>
    </row>
    <row r="14" spans="1:2" ht="12.75">
      <c r="A14" t="s">
        <v>7</v>
      </c>
      <c r="B14">
        <f>SQRT(B10/(B8*(1-B10)))</f>
        <v>0.07465057199509847</v>
      </c>
    </row>
    <row r="15" spans="1:2" ht="12.75">
      <c r="A15" t="s">
        <v>8</v>
      </c>
      <c r="B15">
        <f>B11/B14</f>
        <v>11.33597404184043</v>
      </c>
    </row>
    <row r="17" spans="1:2" ht="12.75">
      <c r="A17" t="s">
        <v>4</v>
      </c>
      <c r="B17">
        <f>B11</f>
        <v>0.8462369463449765</v>
      </c>
    </row>
    <row r="18" spans="1:2" ht="12.75">
      <c r="A18" t="s">
        <v>6</v>
      </c>
      <c r="B18">
        <f>B13</f>
        <v>0.10717438721048805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9"/>
    </sheetView>
  </sheetViews>
  <sheetFormatPr defaultColWidth="9.140625" defaultRowHeight="12.75"/>
  <sheetData>
    <row r="1" ht="12.75">
      <c r="A1" t="s">
        <v>9</v>
      </c>
    </row>
    <row r="2" spans="2:7" ht="12.75">
      <c r="B2" s="2">
        <v>13</v>
      </c>
      <c r="C2" s="2">
        <v>1</v>
      </c>
      <c r="D2" s="2">
        <v>4</v>
      </c>
      <c r="E2" s="2">
        <v>1</v>
      </c>
      <c r="F2" s="2">
        <v>4</v>
      </c>
      <c r="G2">
        <f>SUM(B2:F2)/$B$9</f>
        <v>0.3108108108108108</v>
      </c>
    </row>
    <row r="3" spans="2:7" ht="12.75">
      <c r="B3" s="2">
        <v>1</v>
      </c>
      <c r="C3" s="2">
        <v>4</v>
      </c>
      <c r="D3" s="2">
        <v>1</v>
      </c>
      <c r="E3" s="2">
        <v>2</v>
      </c>
      <c r="F3" s="2">
        <v>5</v>
      </c>
      <c r="G3">
        <f>SUM(B3:F3)/$B$9</f>
        <v>0.17567567567567569</v>
      </c>
    </row>
    <row r="4" spans="2:7" ht="12.75">
      <c r="B4" s="2">
        <v>0</v>
      </c>
      <c r="C4" s="2">
        <v>0</v>
      </c>
      <c r="D4" s="2">
        <v>6</v>
      </c>
      <c r="E4" s="2">
        <v>0</v>
      </c>
      <c r="F4" s="2">
        <v>1</v>
      </c>
      <c r="G4">
        <f>SUM(B4:F4)/$B$9</f>
        <v>0.0945945945945946</v>
      </c>
    </row>
    <row r="5" spans="2:7" ht="12.75">
      <c r="B5" s="2">
        <v>2</v>
      </c>
      <c r="C5" s="2">
        <v>0</v>
      </c>
      <c r="D5" s="2">
        <v>0</v>
      </c>
      <c r="E5" s="2">
        <v>4</v>
      </c>
      <c r="F5" s="2">
        <v>1</v>
      </c>
      <c r="G5">
        <f>SUM(B5:F5)/$B$9</f>
        <v>0.0945945945945946</v>
      </c>
    </row>
    <row r="6" spans="2:7" ht="12.75">
      <c r="B6" s="2">
        <v>1</v>
      </c>
      <c r="C6" s="2">
        <v>4</v>
      </c>
      <c r="D6" s="2">
        <v>1</v>
      </c>
      <c r="E6" s="2">
        <v>3</v>
      </c>
      <c r="F6" s="2">
        <v>15</v>
      </c>
      <c r="G6">
        <f>SUM(B6:F6)/$B$9</f>
        <v>0.32432432432432434</v>
      </c>
    </row>
    <row r="7" spans="2:6" ht="12.75">
      <c r="B7">
        <f>SUM(B2:B6)/$B$9</f>
        <v>0.22972972972972974</v>
      </c>
      <c r="C7">
        <f>SUM(C2:C6)/$B$9</f>
        <v>0.12162162162162163</v>
      </c>
      <c r="D7">
        <f>SUM(D2:D6)/$B$9</f>
        <v>0.16216216216216217</v>
      </c>
      <c r="E7">
        <f>SUM(E2:E6)/$B$9</f>
        <v>0.13513513513513514</v>
      </c>
      <c r="F7">
        <f>SUM(F2:F6)/$B$9</f>
        <v>0.35135135135135137</v>
      </c>
    </row>
    <row r="9" spans="1:2" ht="12.75">
      <c r="A9" t="s">
        <v>1</v>
      </c>
      <c r="B9">
        <f>SUM(B2:F6)</f>
        <v>74</v>
      </c>
    </row>
    <row r="10" spans="1:2" ht="12.75">
      <c r="A10" t="s">
        <v>2</v>
      </c>
      <c r="B10">
        <f>SUM(B2+C3+D4+E5+F6)/B9</f>
        <v>0.5675675675675675</v>
      </c>
    </row>
    <row r="11" spans="1:2" ht="12.75">
      <c r="A11" t="s">
        <v>3</v>
      </c>
      <c r="B11">
        <f>(B7*G2)+(C7*G3)+(D7*G4)+(E7*G5)+(F7*G6)</f>
        <v>0.2348429510591673</v>
      </c>
    </row>
    <row r="12" spans="1:2" ht="12.75">
      <c r="A12" t="s">
        <v>4</v>
      </c>
      <c r="B12">
        <f>(B10-B11)/(1-B11)</f>
        <v>0.4348448687350835</v>
      </c>
    </row>
    <row r="13" spans="1:2" ht="12.75">
      <c r="A13" t="s">
        <v>5</v>
      </c>
      <c r="B13">
        <f>SQRT((B10*(1-B10))/(B9*(1-B11)*(1-B11)))</f>
        <v>0.07526645668516287</v>
      </c>
    </row>
    <row r="14" spans="1:2" ht="12.75">
      <c r="A14" t="s">
        <v>6</v>
      </c>
      <c r="B14">
        <f>(1.96*B13)</f>
        <v>0.14752225510291922</v>
      </c>
    </row>
    <row r="15" spans="1:2" ht="12.75">
      <c r="A15" t="s">
        <v>7</v>
      </c>
      <c r="B15">
        <f>SQRT(B11/(B9*(1-B11)))</f>
        <v>0.0644017417351047</v>
      </c>
    </row>
    <row r="16" spans="1:2" ht="12.75">
      <c r="A16" t="s">
        <v>8</v>
      </c>
      <c r="B16">
        <f>B12/B15</f>
        <v>6.7520669009803225</v>
      </c>
    </row>
    <row r="18" spans="1:2" ht="12.75">
      <c r="A18" t="s">
        <v>4</v>
      </c>
      <c r="B18">
        <f>B12</f>
        <v>0.4348448687350835</v>
      </c>
    </row>
    <row r="19" spans="1:2" ht="12.75">
      <c r="A19" t="s">
        <v>6</v>
      </c>
      <c r="B19">
        <f>B14</f>
        <v>0.14752225510291922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7" sqref="D17"/>
    </sheetView>
  </sheetViews>
  <sheetFormatPr defaultColWidth="9.140625" defaultRowHeight="12.75"/>
  <sheetData>
    <row r="1" ht="12.75">
      <c r="A1" t="s">
        <v>12</v>
      </c>
    </row>
    <row r="2" spans="2:8" ht="12.75">
      <c r="B2" s="2">
        <v>14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>
        <f aca="true" t="shared" si="0" ref="H2:H7">SUM(B2:G2)/$B$10</f>
        <v>0.19444444444444445</v>
      </c>
    </row>
    <row r="3" spans="2:8" ht="12.75">
      <c r="B3" s="2">
        <v>0</v>
      </c>
      <c r="C3" s="2">
        <v>4</v>
      </c>
      <c r="D3" s="2">
        <v>0</v>
      </c>
      <c r="E3" s="2">
        <v>1</v>
      </c>
      <c r="F3" s="2">
        <v>1</v>
      </c>
      <c r="G3" s="2">
        <v>0</v>
      </c>
      <c r="H3">
        <f t="shared" si="0"/>
        <v>0.08333333333333333</v>
      </c>
    </row>
    <row r="4" spans="2:8" ht="12.75">
      <c r="B4" s="2">
        <v>0</v>
      </c>
      <c r="C4" s="2">
        <v>0</v>
      </c>
      <c r="D4" s="2">
        <v>15</v>
      </c>
      <c r="E4" s="2">
        <v>0</v>
      </c>
      <c r="F4" s="2">
        <v>0</v>
      </c>
      <c r="G4" s="2">
        <v>1</v>
      </c>
      <c r="H4">
        <f t="shared" si="0"/>
        <v>0.2222222222222222</v>
      </c>
    </row>
    <row r="5" spans="2:8" ht="12.75">
      <c r="B5" s="2">
        <v>0</v>
      </c>
      <c r="C5" s="2">
        <v>0</v>
      </c>
      <c r="D5" s="2">
        <v>0</v>
      </c>
      <c r="E5" s="2">
        <v>9</v>
      </c>
      <c r="F5" s="2">
        <v>1</v>
      </c>
      <c r="G5" s="2">
        <v>0</v>
      </c>
      <c r="H5">
        <f t="shared" si="0"/>
        <v>0.1388888888888889</v>
      </c>
    </row>
    <row r="6" spans="2:8" ht="12.75">
      <c r="B6" s="2">
        <v>0</v>
      </c>
      <c r="C6" s="2">
        <v>1</v>
      </c>
      <c r="D6" s="2">
        <v>1</v>
      </c>
      <c r="E6" s="2">
        <v>4</v>
      </c>
      <c r="F6" s="2">
        <v>14</v>
      </c>
      <c r="G6" s="2">
        <v>1</v>
      </c>
      <c r="H6">
        <f t="shared" si="0"/>
        <v>0.2916666666666667</v>
      </c>
    </row>
    <row r="7" spans="2:8" ht="12.75">
      <c r="B7" s="2">
        <v>1</v>
      </c>
      <c r="C7" s="2">
        <v>0</v>
      </c>
      <c r="D7" s="2">
        <v>2</v>
      </c>
      <c r="E7" s="2">
        <v>0</v>
      </c>
      <c r="F7" s="2">
        <v>0</v>
      </c>
      <c r="G7" s="2">
        <v>2</v>
      </c>
      <c r="H7">
        <f t="shared" si="0"/>
        <v>0.06944444444444445</v>
      </c>
    </row>
    <row r="8" spans="2:7" ht="12.75">
      <c r="B8">
        <f aca="true" t="shared" si="1" ref="B8:G8">SUM(B2:B7)/$B$10</f>
        <v>0.20833333333333334</v>
      </c>
      <c r="C8">
        <f t="shared" si="1"/>
        <v>0.06944444444444445</v>
      </c>
      <c r="D8">
        <f t="shared" si="1"/>
        <v>0.25</v>
      </c>
      <c r="E8">
        <f t="shared" si="1"/>
        <v>0.19444444444444445</v>
      </c>
      <c r="F8">
        <f t="shared" si="1"/>
        <v>0.2222222222222222</v>
      </c>
      <c r="G8">
        <f t="shared" si="1"/>
        <v>0.05555555555555555</v>
      </c>
    </row>
    <row r="10" spans="1:2" ht="12.75">
      <c r="A10" t="s">
        <v>1</v>
      </c>
      <c r="B10">
        <f>SUM(B2:G7)</f>
        <v>72</v>
      </c>
    </row>
    <row r="11" spans="1:2" ht="12.75">
      <c r="A11" t="s">
        <v>2</v>
      </c>
      <c r="B11">
        <f>SUM(B2+C3+D4+E5+F6+G7)/B10</f>
        <v>0.8055555555555556</v>
      </c>
    </row>
    <row r="12" spans="1:2" ht="12.75">
      <c r="A12" t="s">
        <v>3</v>
      </c>
      <c r="B12">
        <f>(B8*H2)+(C8*H3)+(D8*H4)+(E8*H5)+(F8*H6)+(G8*H7)</f>
        <v>0.19753086419753083</v>
      </c>
    </row>
    <row r="13" spans="1:2" ht="12.75">
      <c r="A13" t="s">
        <v>4</v>
      </c>
      <c r="B13">
        <f>(B11-B12)/(1-B12)</f>
        <v>0.7576923076923078</v>
      </c>
    </row>
    <row r="14" spans="1:2" ht="12.75">
      <c r="A14" t="s">
        <v>5</v>
      </c>
      <c r="B14">
        <f>SQRT((B11*(1-B11))/(B10*(1-B12)*(1-B12)))</f>
        <v>0.05812338946041313</v>
      </c>
    </row>
    <row r="15" spans="1:2" ht="12.75">
      <c r="A15" t="s">
        <v>6</v>
      </c>
      <c r="B15">
        <f>(1.96*B14)</f>
        <v>0.11392184334240973</v>
      </c>
    </row>
    <row r="16" spans="1:2" ht="12.75">
      <c r="A16" t="s">
        <v>7</v>
      </c>
      <c r="B16">
        <f>SQRT(B12/(B10*(1-B12)))</f>
        <v>0.058470534620468605</v>
      </c>
    </row>
    <row r="17" spans="1:2" ht="12.75">
      <c r="A17" t="s">
        <v>8</v>
      </c>
      <c r="B17">
        <f>B13/B16</f>
        <v>12.95853223526136</v>
      </c>
    </row>
    <row r="19" spans="1:2" ht="12.75">
      <c r="A19" t="s">
        <v>4</v>
      </c>
      <c r="B19">
        <f>B13</f>
        <v>0.7576923076923078</v>
      </c>
    </row>
    <row r="20" spans="1:2" ht="12.75">
      <c r="A20" t="s">
        <v>6</v>
      </c>
      <c r="B20">
        <f>B15</f>
        <v>0.11392184334240973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R. Mitchell</dc:creator>
  <cp:keywords/>
  <dc:description/>
  <cp:lastModifiedBy>Brian R. Mitchell</cp:lastModifiedBy>
  <dcterms:created xsi:type="dcterms:W3CDTF">2003-06-30T22:19:06Z</dcterms:created>
  <dcterms:modified xsi:type="dcterms:W3CDTF">2005-02-11T01:39:28Z</dcterms:modified>
  <cp:category/>
  <cp:version/>
  <cp:contentType/>
  <cp:contentStatus/>
</cp:coreProperties>
</file>